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29" activeTab="0"/>
  </bookViews>
  <sheets>
    <sheet name="使い方" sheetId="1" r:id="rId1"/>
    <sheet name="妖怪リスト" sheetId="2" r:id="rId2"/>
    <sheet name="連携" sheetId="3" r:id="rId3"/>
    <sheet name="デッキ1" sheetId="4" r:id="rId4"/>
    <sheet name="デッキ2" sheetId="5" r:id="rId5"/>
  </sheets>
  <definedNames>
    <definedName name="_xlnm._FilterDatabase" localSheetId="1" hidden="1">'妖怪リスト'!$A$1:$O$200</definedName>
  </definedNames>
  <calcPr fullCalcOnLoad="1"/>
</workbook>
</file>

<file path=xl/sharedStrings.xml><?xml version="1.0" encoding="utf-8"?>
<sst xmlns="http://schemas.openxmlformats.org/spreadsheetml/2006/main" count="269" uniqueCount="145">
  <si>
    <r>
      <t>了法寺デッキ構築支援シート バージョン</t>
    </r>
    <r>
      <rPr>
        <sz val="10"/>
        <rFont val="Arial"/>
        <family val="2"/>
      </rPr>
      <t>1.10</t>
    </r>
  </si>
  <si>
    <t>目的</t>
  </si>
  <si>
    <t>秘連と通常連携を両立させるのを目標としてデッキを構築するときに、</t>
  </si>
  <si>
    <t>ゲーム内で行うよりも比較・検討をしやすくすることです。</t>
  </si>
  <si>
    <t>使い方</t>
  </si>
  <si>
    <t>妖怪リストに、手持ちの妖怪の名前やパラメータを入力してください。</t>
  </si>
  <si>
    <r>
      <t>(</t>
    </r>
    <r>
      <rPr>
        <sz val="10"/>
        <rFont val="ＭＳ Ｐゴシック"/>
        <family val="2"/>
      </rPr>
      <t>最初から入っているのはサンプルです。修正も可能です</t>
    </r>
    <r>
      <rPr>
        <sz val="10"/>
        <rFont val="Arial"/>
        <family val="2"/>
      </rPr>
      <t>)</t>
    </r>
  </si>
  <si>
    <r>
      <t>術</t>
    </r>
    <r>
      <rPr>
        <sz val="10"/>
        <rFont val="Arial"/>
        <family val="2"/>
      </rPr>
      <t>max</t>
    </r>
    <r>
      <rPr>
        <sz val="10"/>
        <rFont val="ＭＳ Ｐゴシック"/>
        <family val="2"/>
      </rPr>
      <t>、レア度、進化の欄は備考のようなものなので、空欄のままでも大丈夫です。</t>
    </r>
  </si>
  <si>
    <t>妖怪リストに載った妖怪は、デッキシートでプルダウンメニューから</t>
  </si>
  <si>
    <t>選ぶことができるようになります。</t>
  </si>
  <si>
    <r>
      <t>出場妖怪を選ぶときは、メニューバーのウィンドウ</t>
    </r>
    <r>
      <rPr>
        <sz val="10"/>
        <rFont val="Arial"/>
        <family val="2"/>
      </rPr>
      <t>-</t>
    </r>
    <r>
      <rPr>
        <sz val="10"/>
        <rFont val="ＭＳ Ｐゴシック"/>
        <family val="2"/>
      </rPr>
      <t>新しいウィンドウ を使って</t>
    </r>
  </si>
  <si>
    <t>新しいウィンドウで妖怪リストシートを開いておくとやりやすいと思います。</t>
  </si>
  <si>
    <t>法力が足りない等の理由でフルメンバーにしないときは、「空き」を選んでください。</t>
  </si>
  <si>
    <t>制限事項</t>
  </si>
  <si>
    <t>光の欄は用意してありますが、どのような効果があるかわかっていないので</t>
  </si>
  <si>
    <t>連携の計算の対象にはなっていません。</t>
  </si>
  <si>
    <r>
      <t>大将、副将の</t>
    </r>
    <r>
      <rPr>
        <sz val="10"/>
        <rFont val="Arial"/>
        <family val="2"/>
      </rPr>
      <t>1.5</t>
    </r>
    <r>
      <rPr>
        <sz val="10"/>
        <rFont val="ＭＳ Ｐゴシック"/>
        <family val="2"/>
      </rPr>
      <t>倍効果は計算に入れていません。</t>
    </r>
  </si>
  <si>
    <r>
      <t>妖怪リストに同一名の妖怪が複数いると、</t>
    </r>
    <r>
      <rPr>
        <sz val="10"/>
        <rFont val="Arial"/>
        <family val="2"/>
      </rPr>
      <t>#</t>
    </r>
    <r>
      <rPr>
        <sz val="10"/>
        <rFont val="ＭＳ Ｐゴシック"/>
        <family val="2"/>
      </rPr>
      <t>が若いものが優先されます。</t>
    </r>
  </si>
  <si>
    <t>連携リストにはいろいろ載せていますが、静冬ノ籠までしか計算していません。</t>
  </si>
  <si>
    <r>
      <t>このファイルは</t>
    </r>
    <r>
      <rPr>
        <sz val="10"/>
        <rFont val="Arial"/>
        <family val="2"/>
      </rPr>
      <t xml:space="preserve">LibreOffice 4.1.1.2 </t>
    </r>
    <r>
      <rPr>
        <sz val="10"/>
        <rFont val="ＭＳ Ｐゴシック"/>
        <family val="2"/>
      </rPr>
      <t>を使って作成されました。</t>
    </r>
  </si>
  <si>
    <r>
      <t>ライセンス</t>
    </r>
    <r>
      <rPr>
        <b/>
        <sz val="10"/>
        <rFont val="Arial"/>
        <family val="2"/>
      </rPr>
      <t>(</t>
    </r>
    <r>
      <rPr>
        <b/>
        <sz val="10"/>
        <rFont val="ＭＳ Ｐゴシック"/>
        <family val="2"/>
      </rPr>
      <t>要は</t>
    </r>
    <r>
      <rPr>
        <b/>
        <sz val="10"/>
        <rFont val="Arial"/>
        <family val="2"/>
      </rPr>
      <t>new BSD</t>
    </r>
    <r>
      <rPr>
        <b/>
        <sz val="10"/>
        <rFont val="ＭＳ Ｐゴシック"/>
        <family val="2"/>
      </rPr>
      <t>です</t>
    </r>
    <r>
      <rPr>
        <b/>
        <sz val="10"/>
        <rFont val="Arial"/>
        <family val="2"/>
      </rPr>
      <t>)</t>
    </r>
  </si>
  <si>
    <t>Copyright (c) 2013, molelord</t>
  </si>
  <si>
    <t>All rights reserved.</t>
  </si>
  <si>
    <t>Redistribution and use in source and binary forms, with or without</t>
  </si>
  <si>
    <t>modification, are permitted provided that the following conditions are met:</t>
  </si>
  <si>
    <t xml:space="preserve">    * Redistributions of source code must retain the above copyright notice,</t>
  </si>
  <si>
    <t xml:space="preserve">      this list of conditions and the following disclaimer.</t>
  </si>
  <si>
    <t xml:space="preserve">    * Redistributions in binary form must reproduce the above copyright</t>
  </si>
  <si>
    <t xml:space="preserve">      notice, this list of conditions and the following disclaimer in the</t>
  </si>
  <si>
    <t xml:space="preserve">      documentation and/or other materials provided with the distribution.</t>
  </si>
  <si>
    <t xml:space="preserve">    * Neither the name of the NOODLYBOX project team nor the names of its</t>
  </si>
  <si>
    <t xml:space="preserve">      contributors may be used to endorse or promote products derived from</t>
  </si>
  <si>
    <t xml:space="preserve">      this software without specific prior written permission.</t>
  </si>
  <si>
    <t>THIS SOFTWARE IS PROVIDED BY THE COPYRIGHT HOLDERS AND CONTRIBUTORS "AS IS"</t>
  </si>
  <si>
    <t>AND ANY EXPRESS OR IMPLIED WARRANTIES, INCLUDING, BUT NOT LIMITED TO, THE</t>
  </si>
  <si>
    <t>IMPLIED WARRANTIES OF MERCHANTABILITY AND FITNESS FOR A PARTICULAR PURPOSE</t>
  </si>
  <si>
    <t>ARE DISCLAIMED. IN NO EVENT SHALL THE COPYRIGHT OWNER OR CONTRIBUTORS BE</t>
  </si>
  <si>
    <t>LIABLE FOR ANY DIRECT, INDIRECT, INCIDENTAL, SPECIAL, EXEMPLARY, OR</t>
  </si>
  <si>
    <t>CONSEQUENTIAL DAMAGES (INCLUDING, BUT NOT LIMITED TO, PROCUREMENT OF</t>
  </si>
  <si>
    <t>SUBSTITUTE GOODS OR SERVICES; LOSS OF USE, DATA, OR PROFITS; OR BUSINESS</t>
  </si>
  <si>
    <t>INTERRUPTION) HOWEVER CAUSED AND ON ANY THEORY OF LIABILITY, WHETHER IN</t>
  </si>
  <si>
    <t>CONTRACT, STRICT LIABILITY, OR TORT (INCLUDING NEGLIGENCE OR OTHERWISE)</t>
  </si>
  <si>
    <t>ARISING IN ANY WAY OUT OF THE USE OF THIS SOFTWARE, EVEN IF ADVISED OF THE</t>
  </si>
  <si>
    <t>POSSIBILITY OF SUCH DAMAGE.</t>
  </si>
  <si>
    <t>#</t>
  </si>
  <si>
    <t>名前</t>
  </si>
  <si>
    <t>法</t>
  </si>
  <si>
    <t>攻</t>
  </si>
  <si>
    <t>防</t>
  </si>
  <si>
    <t>知</t>
  </si>
  <si>
    <t>火</t>
  </si>
  <si>
    <t>水</t>
  </si>
  <si>
    <t>風</t>
  </si>
  <si>
    <t>土</t>
  </si>
  <si>
    <t>雷</t>
  </si>
  <si>
    <t>光</t>
  </si>
  <si>
    <t>術max</t>
  </si>
  <si>
    <t>レア</t>
  </si>
  <si>
    <t>進化</t>
  </si>
  <si>
    <t>空き</t>
  </si>
  <si>
    <t>幽霊王</t>
  </si>
  <si>
    <t>S</t>
  </si>
  <si>
    <t>小袖の手</t>
  </si>
  <si>
    <t>H</t>
  </si>
  <si>
    <t>スト</t>
  </si>
  <si>
    <t>ゆうれい狸</t>
  </si>
  <si>
    <t>R</t>
  </si>
  <si>
    <t>青行燈</t>
  </si>
  <si>
    <t>火消婆</t>
  </si>
  <si>
    <t>しゃんしゃん火</t>
  </si>
  <si>
    <t>二口女</t>
  </si>
  <si>
    <t>人虎</t>
  </si>
  <si>
    <t>飯食い幽霊</t>
  </si>
  <si>
    <t>参</t>
  </si>
  <si>
    <t>ブルマニタッラサンペ</t>
  </si>
  <si>
    <t>ブルマ死神</t>
  </si>
  <si>
    <t>ブルマ八咫烏</t>
  </si>
  <si>
    <t>ブルマ薬缶吊</t>
  </si>
  <si>
    <t>バニー天火</t>
  </si>
  <si>
    <t>浴衣人魂</t>
  </si>
  <si>
    <t>不明</t>
  </si>
  <si>
    <t>波蛇</t>
  </si>
  <si>
    <t>聖剣ガイア</t>
  </si>
  <si>
    <t>ガウリィ</t>
  </si>
  <si>
    <t>浴衣送り提灯</t>
  </si>
  <si>
    <t>水着漫遊</t>
  </si>
  <si>
    <t>魔法少女式鬼</t>
  </si>
  <si>
    <t>水着番長</t>
  </si>
  <si>
    <t>疫病神</t>
  </si>
  <si>
    <t>玄武</t>
  </si>
  <si>
    <t>白虎</t>
  </si>
  <si>
    <t>青竜</t>
  </si>
  <si>
    <t>水着シーサー</t>
  </si>
  <si>
    <t>壱</t>
  </si>
  <si>
    <t>幽霊軍団</t>
  </si>
  <si>
    <t>毛利勝永</t>
  </si>
  <si>
    <t>水着子鬼</t>
  </si>
  <si>
    <t>制服死神</t>
  </si>
  <si>
    <t>海海女</t>
  </si>
  <si>
    <t>てんころころばし</t>
  </si>
  <si>
    <t>そろばん坊主</t>
  </si>
  <si>
    <t>博識猫娘</t>
  </si>
  <si>
    <t>魔法女王軍団</t>
  </si>
  <si>
    <t>月の神軍団</t>
  </si>
  <si>
    <t>闇水虎</t>
  </si>
  <si>
    <t>味+</t>
  </si>
  <si>
    <t>敵-</t>
  </si>
  <si>
    <t>森羅万象ノ理</t>
  </si>
  <si>
    <t>四季繚乱之極</t>
  </si>
  <si>
    <t>四季満来之極</t>
  </si>
  <si>
    <t>雅夏ノ祭</t>
  </si>
  <si>
    <t>宝春ノ歌</t>
  </si>
  <si>
    <t>深秋ノ訪</t>
  </si>
  <si>
    <t>静冬ノ籠</t>
  </si>
  <si>
    <t>烈火</t>
  </si>
  <si>
    <t>業火炎</t>
  </si>
  <si>
    <t>獄火炎合掌</t>
  </si>
  <si>
    <t>水攻</t>
  </si>
  <si>
    <t>大豪雨</t>
  </si>
  <si>
    <t>破岩激合流</t>
  </si>
  <si>
    <t>大風</t>
  </si>
  <si>
    <t>豪疾風</t>
  </si>
  <si>
    <t>突壊列合撃</t>
  </si>
  <si>
    <t xml:space="preserve">土壁 </t>
  </si>
  <si>
    <t xml:space="preserve">岩城壁 </t>
  </si>
  <si>
    <t>鉄塞頑合壁</t>
  </si>
  <si>
    <t>瞬雷</t>
  </si>
  <si>
    <t>大稲妻</t>
  </si>
  <si>
    <t>雷帝怒合激</t>
  </si>
  <si>
    <t xml:space="preserve">火◯炎 </t>
  </si>
  <si>
    <t xml:space="preserve">炎◯襲破 </t>
  </si>
  <si>
    <t>出場妖怪</t>
  </si>
  <si>
    <t>大将</t>
  </si>
  <si>
    <t>副将</t>
  </si>
  <si>
    <t>説明</t>
  </si>
  <si>
    <t>このシートでユーザ入力が可能なのは</t>
  </si>
  <si>
    <t>出場妖怪、大将、副将のセルだけです。</t>
  </si>
  <si>
    <t>あとは自動計算されます。</t>
  </si>
  <si>
    <r>
      <t>大将・副将のセルは、</t>
    </r>
    <r>
      <rPr>
        <sz val="10"/>
        <rFont val="Arial"/>
        <family val="2"/>
      </rPr>
      <t>1</t>
    </r>
    <r>
      <rPr>
        <sz val="10"/>
        <rFont val="ＭＳ Ｐゴシック"/>
        <family val="2"/>
      </rPr>
      <t>を書くと有効になります。</t>
    </r>
  </si>
  <si>
    <t>別のデッキを作りたい場合は</t>
  </si>
  <si>
    <t>このシートをコピーしてください。</t>
  </si>
  <si>
    <t>合計</t>
  </si>
  <si>
    <t>発動</t>
  </si>
  <si>
    <t>←残り</t>
  </si>
  <si>
    <t>連携効果</t>
  </si>
</sst>
</file>

<file path=xl/styles.xml><?xml version="1.0" encoding="utf-8"?>
<styleSheet xmlns="http://schemas.openxmlformats.org/spreadsheetml/2006/main">
  <numFmts count="1">
    <numFmt numFmtId="164" formatCode="GENERAL"/>
  </numFmts>
  <fonts count="6">
    <font>
      <sz val="10"/>
      <name val="ＭＳ Ｐゴシック"/>
      <family val="2"/>
    </font>
    <font>
      <sz val="10"/>
      <name val="Arial"/>
      <family val="0"/>
    </font>
    <font>
      <sz val="10"/>
      <name val="ＭＳ ゴシック"/>
      <family val="3"/>
    </font>
    <font>
      <b/>
      <sz val="10"/>
      <name val="ＭＳ Ｐゴシック"/>
      <family val="2"/>
    </font>
    <font>
      <b/>
      <sz val="10"/>
      <name val="Arial"/>
      <family val="2"/>
    </font>
    <font>
      <sz val="6.8"/>
      <name val="ＭＳ ゴシック"/>
      <family val="3"/>
    </font>
  </fonts>
  <fills count="5">
    <fill>
      <patternFill/>
    </fill>
    <fill>
      <patternFill patternType="gray125"/>
    </fill>
    <fill>
      <patternFill patternType="solid">
        <fgColor indexed="50"/>
        <bgColor indexed="64"/>
      </patternFill>
    </fill>
    <fill>
      <patternFill patternType="solid">
        <fgColor indexed="26"/>
        <bgColor indexed="64"/>
      </patternFill>
    </fill>
    <fill>
      <patternFill patternType="solid">
        <fgColor indexed="27"/>
        <bgColor indexed="64"/>
      </patternFill>
    </fill>
  </fills>
  <borders count="2">
    <border>
      <left/>
      <right/>
      <top/>
      <bottom/>
      <diagonal/>
    </border>
    <border>
      <left>
        <color indexed="63"/>
      </left>
      <right>
        <color indexed="63"/>
      </right>
      <top>
        <color indexed="63"/>
      </top>
      <bottom style="thin">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2" borderId="0" applyNumberFormat="0" applyBorder="0" applyAlignment="0" applyProtection="0"/>
    <xf numFmtId="164" fontId="2" fillId="2" borderId="0" applyNumberFormat="0" applyBorder="0" applyAlignment="0" applyProtection="0"/>
  </cellStyleXfs>
  <cellXfs count="18">
    <xf numFmtId="164" fontId="0" fillId="0" borderId="0" xfId="0" applyAlignment="1">
      <alignment/>
    </xf>
    <xf numFmtId="164" fontId="0" fillId="0" borderId="0" xfId="0" applyFont="1" applyAlignment="1">
      <alignment/>
    </xf>
    <xf numFmtId="164" fontId="3" fillId="0" borderId="0" xfId="0" applyFont="1" applyAlignment="1">
      <alignment/>
    </xf>
    <xf numFmtId="164" fontId="1" fillId="0" borderId="0" xfId="0" applyFont="1" applyAlignment="1">
      <alignment/>
    </xf>
    <xf numFmtId="164" fontId="2" fillId="0" borderId="0" xfId="0" applyFont="1" applyAlignment="1">
      <alignment/>
    </xf>
    <xf numFmtId="164" fontId="2" fillId="3" borderId="0" xfId="0" applyFont="1" applyFill="1" applyAlignment="1">
      <alignment/>
    </xf>
    <xf numFmtId="164" fontId="2" fillId="0" borderId="0" xfId="0" applyFont="1" applyAlignment="1">
      <alignment/>
    </xf>
    <xf numFmtId="164" fontId="2" fillId="0" borderId="0" xfId="0" applyFont="1" applyAlignment="1">
      <alignment vertical="center" wrapText="1"/>
    </xf>
    <xf numFmtId="164" fontId="2" fillId="0" borderId="0" xfId="0" applyFont="1" applyAlignment="1">
      <alignment horizontal="right" wrapText="1"/>
    </xf>
    <xf numFmtId="164" fontId="2" fillId="0" borderId="0" xfId="0" applyFont="1" applyAlignment="1">
      <alignment horizontal="right"/>
    </xf>
    <xf numFmtId="164" fontId="5" fillId="0" borderId="0" xfId="0" applyFont="1" applyAlignment="1">
      <alignment/>
    </xf>
    <xf numFmtId="164" fontId="2" fillId="0" borderId="0" xfId="0" applyFont="1" applyAlignment="1">
      <alignment horizontal="left"/>
    </xf>
    <xf numFmtId="164" fontId="2" fillId="3" borderId="0" xfId="0" applyFont="1" applyFill="1" applyAlignment="1">
      <alignment horizontal="left"/>
    </xf>
    <xf numFmtId="164" fontId="2" fillId="0" borderId="0" xfId="0" applyFont="1" applyAlignment="1">
      <alignment horizontal="left" vertical="center"/>
    </xf>
    <xf numFmtId="164" fontId="0" fillId="0" borderId="0" xfId="0" applyFont="1" applyAlignment="1">
      <alignment wrapText="1"/>
    </xf>
    <xf numFmtId="164" fontId="2" fillId="4" borderId="0" xfId="0" applyFont="1" applyFill="1" applyAlignment="1">
      <alignment/>
    </xf>
    <xf numFmtId="164" fontId="2" fillId="0" borderId="1" xfId="0" applyFont="1" applyBorder="1" applyAlignment="1">
      <alignment/>
    </xf>
    <xf numFmtId="164" fontId="2" fillId="0" borderId="0" xfId="0" applyFont="1" applyBorder="1" applyAlignment="1">
      <alignment/>
    </xf>
  </cellXfs>
  <cellStyles count="8">
    <cellStyle name="Normal" xfId="0"/>
    <cellStyle name="Comma" xfId="15"/>
    <cellStyle name="Comma [0]" xfId="16"/>
    <cellStyle name="Currency" xfId="17"/>
    <cellStyle name="Currency [0]" xfId="18"/>
    <cellStyle name="Percent" xfId="19"/>
    <cellStyle name="無題1" xfId="20"/>
    <cellStyle name="背景色変更" xfId="21"/>
  </cellStyles>
  <dxfs count="1">
    <dxf>
      <fill>
        <patternFill patternType="solid">
          <fgColor rgb="FFFFCC00"/>
          <bgColor rgb="FFAEC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AECF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59"/>
  <sheetViews>
    <sheetView tabSelected="1" workbookViewId="0" topLeftCell="A1">
      <selection activeCell="A6" sqref="A6"/>
    </sheetView>
  </sheetViews>
  <sheetFormatPr defaultColWidth="13.7109375" defaultRowHeight="12"/>
  <cols>
    <col min="1" max="1" width="91.421875" style="0" customWidth="1"/>
    <col min="2" max="16384" width="12.8515625" style="0" customWidth="1"/>
  </cols>
  <sheetData>
    <row r="1" ht="12.75">
      <c r="A1" s="1" t="s">
        <v>0</v>
      </c>
    </row>
    <row r="2" ht="12.75">
      <c r="A2" s="2"/>
    </row>
    <row r="3" ht="12.75">
      <c r="A3" s="2" t="s">
        <v>1</v>
      </c>
    </row>
    <row r="4" ht="12.75">
      <c r="A4" t="s">
        <v>2</v>
      </c>
    </row>
    <row r="5" ht="12.75">
      <c r="A5" t="s">
        <v>3</v>
      </c>
    </row>
    <row r="7" ht="12.75">
      <c r="A7" s="2" t="s">
        <v>4</v>
      </c>
    </row>
    <row r="8" ht="12.75">
      <c r="A8" t="s">
        <v>5</v>
      </c>
    </row>
    <row r="9" ht="12.75">
      <c r="A9" s="3" t="s">
        <v>6</v>
      </c>
    </row>
    <row r="11" ht="12.75">
      <c r="A11" t="s">
        <v>7</v>
      </c>
    </row>
    <row r="13" ht="12.75">
      <c r="A13" t="s">
        <v>8</v>
      </c>
    </row>
    <row r="14" ht="12.75">
      <c r="A14" t="s">
        <v>9</v>
      </c>
    </row>
    <row r="16" ht="12.75">
      <c r="A16" t="s">
        <v>10</v>
      </c>
    </row>
    <row r="17" ht="12.75">
      <c r="A17" t="s">
        <v>11</v>
      </c>
    </row>
    <row r="19" ht="12.75">
      <c r="A19" t="s">
        <v>12</v>
      </c>
    </row>
    <row r="21" ht="12.75">
      <c r="A21" s="2" t="s">
        <v>13</v>
      </c>
    </row>
    <row r="22" ht="12.75">
      <c r="A22" t="s">
        <v>14</v>
      </c>
    </row>
    <row r="23" ht="12.75">
      <c r="A23" t="s">
        <v>15</v>
      </c>
    </row>
    <row r="25" ht="12.75">
      <c r="A25" t="s">
        <v>16</v>
      </c>
    </row>
    <row r="27" ht="12.75">
      <c r="A27" t="s">
        <v>17</v>
      </c>
    </row>
    <row r="29" ht="12.75">
      <c r="A29" t="s">
        <v>18</v>
      </c>
    </row>
    <row r="31" ht="12.75">
      <c r="A31" t="s">
        <v>19</v>
      </c>
    </row>
    <row r="33" ht="12.75">
      <c r="A33" s="2" t="s">
        <v>20</v>
      </c>
    </row>
    <row r="34" ht="12.75">
      <c r="A34" s="3" t="s">
        <v>21</v>
      </c>
    </row>
    <row r="35" ht="12.75">
      <c r="A35" s="3" t="s">
        <v>22</v>
      </c>
    </row>
    <row r="37" ht="12.75">
      <c r="A37" s="3" t="s">
        <v>23</v>
      </c>
    </row>
    <row r="38" ht="12.75">
      <c r="A38" s="3" t="s">
        <v>24</v>
      </c>
    </row>
    <row r="40" ht="12.75">
      <c r="A40" s="3" t="s">
        <v>25</v>
      </c>
    </row>
    <row r="41" ht="12.75">
      <c r="A41" s="3" t="s">
        <v>26</v>
      </c>
    </row>
    <row r="42" ht="12.75">
      <c r="A42" s="3" t="s">
        <v>27</v>
      </c>
    </row>
    <row r="43" ht="12.75">
      <c r="A43" s="3" t="s">
        <v>28</v>
      </c>
    </row>
    <row r="44" ht="12.75">
      <c r="A44" s="3" t="s">
        <v>29</v>
      </c>
    </row>
    <row r="45" ht="12.75">
      <c r="A45" s="3" t="s">
        <v>30</v>
      </c>
    </row>
    <row r="46" ht="12.75">
      <c r="A46" s="3" t="s">
        <v>31</v>
      </c>
    </row>
    <row r="47" ht="12.75">
      <c r="A47" s="3" t="s">
        <v>32</v>
      </c>
    </row>
    <row r="49" ht="12.75">
      <c r="A49" s="3" t="s">
        <v>33</v>
      </c>
    </row>
    <row r="50" ht="12.75">
      <c r="A50" s="3" t="s">
        <v>34</v>
      </c>
    </row>
    <row r="51" ht="12.75">
      <c r="A51" s="3" t="s">
        <v>35</v>
      </c>
    </row>
    <row r="52" ht="12.75">
      <c r="A52" s="3" t="s">
        <v>36</v>
      </c>
    </row>
    <row r="53" ht="12.75">
      <c r="A53" s="3" t="s">
        <v>37</v>
      </c>
    </row>
    <row r="54" ht="12.75">
      <c r="A54" s="3" t="s">
        <v>38</v>
      </c>
    </row>
    <row r="55" ht="12.75">
      <c r="A55" s="3" t="s">
        <v>39</v>
      </c>
    </row>
    <row r="56" ht="12.75">
      <c r="A56" s="3" t="s">
        <v>40</v>
      </c>
    </row>
    <row r="57" ht="12.75">
      <c r="A57" s="3" t="s">
        <v>41</v>
      </c>
    </row>
    <row r="58" ht="12.75">
      <c r="A58" s="3" t="s">
        <v>42</v>
      </c>
    </row>
    <row r="59" ht="12.75">
      <c r="A59" s="3" t="s">
        <v>43</v>
      </c>
    </row>
  </sheetData>
  <sheetProtection selectLockedCells="1" selectUnlockedCells="1"/>
  <printOptions/>
  <pageMargins left="0.7875" right="0.7875" top="1.025" bottom="1.025" header="0.7875" footer="0.7875"/>
  <pageSetup firstPageNumber="1" useFirstPageNumber="1" horizontalDpi="300" verticalDpi="300" orientation="portrait" paperSize="9" scale="79"/>
  <headerFooter alignWithMargins="0">
    <oddHeader>&amp;C&amp;"Arial,標準"&amp;A</oddHeader>
    <oddFooter>&amp;C&amp;"Arial,標準"ページ &amp;P</oddFooter>
  </headerFooter>
</worksheet>
</file>

<file path=xl/worksheets/sheet2.xml><?xml version="1.0" encoding="utf-8"?>
<worksheet xmlns="http://schemas.openxmlformats.org/spreadsheetml/2006/main" xmlns:r="http://schemas.openxmlformats.org/officeDocument/2006/relationships">
  <dimension ref="A1:O200"/>
  <sheetViews>
    <sheetView workbookViewId="0" topLeftCell="A1">
      <pane ySplit="1" topLeftCell="L2" activePane="bottomLeft" state="frozen"/>
      <selection pane="topLeft" activeCell="A1" sqref="A1"/>
      <selection pane="bottomLeft" activeCell="F12" sqref="F12"/>
    </sheetView>
  </sheetViews>
  <sheetFormatPr defaultColWidth="13.7109375" defaultRowHeight="12"/>
  <cols>
    <col min="1" max="1" width="6.00390625" style="4" customWidth="1"/>
    <col min="2" max="2" width="23.7109375" style="4" customWidth="1"/>
    <col min="3" max="3" width="4.7109375" style="4" customWidth="1"/>
    <col min="4" max="4" width="7.28125" style="4" customWidth="1"/>
    <col min="5" max="6" width="7.140625" style="4" customWidth="1"/>
    <col min="7" max="12" width="4.7109375" style="4" customWidth="1"/>
    <col min="13" max="13" width="9.28125" style="4" customWidth="1"/>
    <col min="14" max="14" width="7.421875" style="4" customWidth="1"/>
    <col min="15" max="15" width="8.28125" style="4" customWidth="1"/>
    <col min="16" max="16" width="5.8515625" style="4" customWidth="1"/>
    <col min="17" max="16384" width="12.8515625" style="4" customWidth="1"/>
  </cols>
  <sheetData>
    <row r="1" spans="1:15" ht="12.75">
      <c r="A1" s="5" t="s">
        <v>44</v>
      </c>
      <c r="B1" s="5" t="s">
        <v>45</v>
      </c>
      <c r="C1" s="5" t="s">
        <v>46</v>
      </c>
      <c r="D1" s="5" t="s">
        <v>47</v>
      </c>
      <c r="E1" s="5" t="s">
        <v>48</v>
      </c>
      <c r="F1" s="5" t="s">
        <v>49</v>
      </c>
      <c r="G1" s="5" t="s">
        <v>50</v>
      </c>
      <c r="H1" s="5" t="s">
        <v>51</v>
      </c>
      <c r="I1" s="5" t="s">
        <v>52</v>
      </c>
      <c r="J1" s="5" t="s">
        <v>53</v>
      </c>
      <c r="K1" s="5" t="s">
        <v>54</v>
      </c>
      <c r="L1" s="5" t="s">
        <v>55</v>
      </c>
      <c r="M1" s="5" t="s">
        <v>56</v>
      </c>
      <c r="N1" s="5" t="s">
        <v>57</v>
      </c>
      <c r="O1" s="5" t="s">
        <v>58</v>
      </c>
    </row>
    <row r="2" spans="1:6" ht="12.75">
      <c r="A2" s="4">
        <v>1</v>
      </c>
      <c r="B2" s="6" t="s">
        <v>59</v>
      </c>
      <c r="C2" s="4">
        <v>0</v>
      </c>
      <c r="D2" s="4">
        <v>0</v>
      </c>
      <c r="E2" s="4">
        <v>0</v>
      </c>
      <c r="F2" s="4">
        <v>0</v>
      </c>
    </row>
    <row r="3" spans="1:15" ht="12.75">
      <c r="A3" s="4">
        <v>2</v>
      </c>
      <c r="B3" s="6" t="s">
        <v>60</v>
      </c>
      <c r="C3" s="4">
        <v>22</v>
      </c>
      <c r="D3" s="4">
        <v>9134</v>
      </c>
      <c r="E3" s="4">
        <v>9183</v>
      </c>
      <c r="F3" s="4">
        <v>7806</v>
      </c>
      <c r="G3" s="4">
        <v>7</v>
      </c>
      <c r="N3" s="4" t="s">
        <v>61</v>
      </c>
      <c r="O3" s="4">
        <v>31</v>
      </c>
    </row>
    <row r="4" spans="1:15" ht="12.75">
      <c r="A4" s="4">
        <v>3</v>
      </c>
      <c r="B4" s="6" t="s">
        <v>62</v>
      </c>
      <c r="C4" s="4">
        <v>17</v>
      </c>
      <c r="D4" s="4">
        <v>4905</v>
      </c>
      <c r="E4" s="4">
        <v>5396</v>
      </c>
      <c r="F4" s="4">
        <v>4289</v>
      </c>
      <c r="H4" s="4">
        <v>6</v>
      </c>
      <c r="N4" s="4" t="s">
        <v>63</v>
      </c>
      <c r="O4" s="4" t="s">
        <v>64</v>
      </c>
    </row>
    <row r="5" spans="1:15" ht="12.75">
      <c r="A5" s="4">
        <v>4</v>
      </c>
      <c r="B5" s="6" t="s">
        <v>65</v>
      </c>
      <c r="C5" s="4">
        <v>14</v>
      </c>
      <c r="D5" s="4">
        <v>4171</v>
      </c>
      <c r="E5" s="4">
        <v>3537</v>
      </c>
      <c r="F5" s="4">
        <v>3849</v>
      </c>
      <c r="J5" s="4">
        <v>4</v>
      </c>
      <c r="N5" s="4" t="s">
        <v>66</v>
      </c>
      <c r="O5" s="4" t="s">
        <v>64</v>
      </c>
    </row>
    <row r="6" spans="1:15" ht="12.75">
      <c r="A6" s="4">
        <v>5</v>
      </c>
      <c r="B6" s="6" t="s">
        <v>67</v>
      </c>
      <c r="C6" s="4">
        <v>18</v>
      </c>
      <c r="D6" s="4">
        <v>7080</v>
      </c>
      <c r="E6" s="4">
        <v>8471</v>
      </c>
      <c r="F6" s="4">
        <v>6915</v>
      </c>
      <c r="G6" s="4">
        <v>7</v>
      </c>
      <c r="N6" s="4" t="s">
        <v>61</v>
      </c>
      <c r="O6" s="4">
        <v>31</v>
      </c>
    </row>
    <row r="7" spans="1:15" ht="12.75">
      <c r="A7" s="4">
        <v>6</v>
      </c>
      <c r="B7" s="6" t="s">
        <v>68</v>
      </c>
      <c r="C7" s="4">
        <v>17</v>
      </c>
      <c r="D7" s="4">
        <v>6915</v>
      </c>
      <c r="E7" s="4">
        <v>7080</v>
      </c>
      <c r="F7" s="4">
        <v>7230</v>
      </c>
      <c r="I7" s="4">
        <v>7</v>
      </c>
      <c r="N7" s="4" t="s">
        <v>61</v>
      </c>
      <c r="O7" s="4">
        <v>31</v>
      </c>
    </row>
    <row r="8" spans="1:15" ht="12.75">
      <c r="A8" s="4">
        <v>7</v>
      </c>
      <c r="B8" s="6" t="s">
        <v>69</v>
      </c>
      <c r="C8" s="4">
        <v>15</v>
      </c>
      <c r="D8" s="4">
        <v>4913</v>
      </c>
      <c r="E8" s="4">
        <v>4317</v>
      </c>
      <c r="F8" s="4">
        <v>4844</v>
      </c>
      <c r="H8" s="4">
        <v>7</v>
      </c>
      <c r="N8" s="4" t="s">
        <v>63</v>
      </c>
      <c r="O8" s="4">
        <v>31</v>
      </c>
    </row>
    <row r="9" spans="1:15" ht="12.75">
      <c r="A9" s="4">
        <v>8</v>
      </c>
      <c r="B9" s="6" t="s">
        <v>70</v>
      </c>
      <c r="C9" s="4">
        <v>18</v>
      </c>
      <c r="D9" s="4">
        <v>7793</v>
      </c>
      <c r="E9" s="4">
        <v>6553</v>
      </c>
      <c r="F9" s="4">
        <v>7020</v>
      </c>
      <c r="K9" s="4">
        <v>7</v>
      </c>
      <c r="N9" s="4" t="s">
        <v>61</v>
      </c>
      <c r="O9" s="4">
        <v>31</v>
      </c>
    </row>
    <row r="10" spans="1:15" ht="12.75">
      <c r="A10" s="4">
        <v>9</v>
      </c>
      <c r="B10" s="7" t="s">
        <v>71</v>
      </c>
      <c r="C10" s="8">
        <v>15</v>
      </c>
      <c r="D10" s="9">
        <v>5370</v>
      </c>
      <c r="E10" s="9">
        <v>4188</v>
      </c>
      <c r="F10" s="9">
        <v>4762</v>
      </c>
      <c r="I10" s="4">
        <v>5</v>
      </c>
      <c r="N10" s="4" t="s">
        <v>63</v>
      </c>
      <c r="O10" s="4">
        <v>31</v>
      </c>
    </row>
    <row r="11" spans="1:15" ht="12.75">
      <c r="A11" s="4">
        <v>10</v>
      </c>
      <c r="B11" s="7" t="s">
        <v>72</v>
      </c>
      <c r="C11" s="8">
        <v>14</v>
      </c>
      <c r="D11" s="9">
        <v>3127</v>
      </c>
      <c r="E11" s="9">
        <v>2970</v>
      </c>
      <c r="F11" s="8">
        <v>2791</v>
      </c>
      <c r="J11" s="4">
        <v>4</v>
      </c>
      <c r="N11" s="4" t="s">
        <v>66</v>
      </c>
      <c r="O11" s="4" t="s">
        <v>73</v>
      </c>
    </row>
    <row r="12" spans="1:15" ht="12.75">
      <c r="A12" s="4">
        <v>11</v>
      </c>
      <c r="B12" s="6" t="s">
        <v>74</v>
      </c>
      <c r="C12" s="4">
        <v>16</v>
      </c>
      <c r="D12" s="4">
        <v>6307</v>
      </c>
      <c r="E12" s="4">
        <v>5194</v>
      </c>
      <c r="F12" s="4">
        <v>5277</v>
      </c>
      <c r="H12" s="4">
        <v>5</v>
      </c>
      <c r="N12" s="4" t="s">
        <v>63</v>
      </c>
      <c r="O12" s="4">
        <v>31</v>
      </c>
    </row>
    <row r="13" spans="1:15" ht="12.75">
      <c r="A13" s="4">
        <v>12</v>
      </c>
      <c r="B13" s="4" t="s">
        <v>75</v>
      </c>
      <c r="C13" s="4">
        <v>15</v>
      </c>
      <c r="D13" s="4">
        <v>5370</v>
      </c>
      <c r="E13" s="4">
        <v>5814</v>
      </c>
      <c r="F13" s="4">
        <v>5568</v>
      </c>
      <c r="I13" s="4">
        <v>5</v>
      </c>
      <c r="N13" s="4" t="s">
        <v>63</v>
      </c>
      <c r="O13" s="4">
        <v>31</v>
      </c>
    </row>
    <row r="14" spans="1:15" ht="12.75">
      <c r="A14" s="4">
        <v>13</v>
      </c>
      <c r="B14" s="6" t="s">
        <v>76</v>
      </c>
      <c r="C14" s="4">
        <v>13</v>
      </c>
      <c r="D14" s="4">
        <v>4493</v>
      </c>
      <c r="E14" s="4">
        <v>3637</v>
      </c>
      <c r="F14" s="4">
        <v>3790</v>
      </c>
      <c r="G14" s="4">
        <v>3</v>
      </c>
      <c r="N14" s="4" t="s">
        <v>66</v>
      </c>
      <c r="O14" s="4">
        <v>31</v>
      </c>
    </row>
    <row r="15" spans="1:15" ht="12.75">
      <c r="A15" s="4">
        <v>14</v>
      </c>
      <c r="B15" s="4" t="s">
        <v>77</v>
      </c>
      <c r="C15" s="4">
        <v>12</v>
      </c>
      <c r="N15" s="4" t="s">
        <v>66</v>
      </c>
      <c r="O15" s="4" t="s">
        <v>73</v>
      </c>
    </row>
    <row r="16" spans="1:15" ht="12.75">
      <c r="A16" s="4">
        <v>15</v>
      </c>
      <c r="B16" s="6" t="s">
        <v>78</v>
      </c>
      <c r="C16" s="4">
        <v>22</v>
      </c>
      <c r="D16" s="4">
        <v>8344</v>
      </c>
      <c r="E16" s="4">
        <v>9010</v>
      </c>
      <c r="F16" s="4">
        <v>8676</v>
      </c>
      <c r="G16" s="4">
        <v>7</v>
      </c>
      <c r="N16" s="4" t="s">
        <v>61</v>
      </c>
      <c r="O16" s="4">
        <v>33</v>
      </c>
    </row>
    <row r="17" spans="1:15" ht="12.75">
      <c r="A17" s="4">
        <v>16</v>
      </c>
      <c r="B17" s="6" t="s">
        <v>79</v>
      </c>
      <c r="C17" s="4">
        <v>21</v>
      </c>
      <c r="D17" s="4">
        <v>8709</v>
      </c>
      <c r="E17" s="4">
        <v>8554</v>
      </c>
      <c r="F17" s="4">
        <v>8649</v>
      </c>
      <c r="J17" s="4">
        <v>7</v>
      </c>
      <c r="N17" s="4" t="s">
        <v>61</v>
      </c>
      <c r="O17" s="4" t="s">
        <v>80</v>
      </c>
    </row>
    <row r="18" spans="1:15" ht="12.75">
      <c r="A18" s="4">
        <v>17</v>
      </c>
      <c r="B18" s="6" t="s">
        <v>81</v>
      </c>
      <c r="C18" s="4">
        <v>22</v>
      </c>
      <c r="D18" s="4">
        <v>10262</v>
      </c>
      <c r="E18" s="4">
        <v>7769</v>
      </c>
      <c r="F18" s="4">
        <v>7769</v>
      </c>
      <c r="H18" s="4">
        <v>7</v>
      </c>
      <c r="N18" s="4" t="s">
        <v>61</v>
      </c>
      <c r="O18" s="4">
        <v>31</v>
      </c>
    </row>
    <row r="19" spans="1:15" ht="12.75">
      <c r="A19" s="4">
        <v>18</v>
      </c>
      <c r="B19" s="6" t="s">
        <v>82</v>
      </c>
      <c r="C19" s="4">
        <v>21</v>
      </c>
      <c r="D19" s="4">
        <v>9478</v>
      </c>
      <c r="E19" s="4">
        <v>8612</v>
      </c>
      <c r="F19" s="4">
        <v>6598</v>
      </c>
      <c r="J19" s="4">
        <v>6</v>
      </c>
      <c r="N19" s="4" t="s">
        <v>61</v>
      </c>
      <c r="O19" s="4">
        <v>31</v>
      </c>
    </row>
    <row r="20" spans="1:15" ht="12.75">
      <c r="A20" s="4">
        <v>19</v>
      </c>
      <c r="B20" s="6" t="s">
        <v>83</v>
      </c>
      <c r="C20" s="4">
        <v>22</v>
      </c>
      <c r="D20" s="4">
        <v>9396</v>
      </c>
      <c r="E20" s="4">
        <v>8927</v>
      </c>
      <c r="F20" s="4">
        <v>7769</v>
      </c>
      <c r="I20" s="4">
        <v>7</v>
      </c>
      <c r="N20" s="4" t="s">
        <v>61</v>
      </c>
      <c r="O20" s="4">
        <v>31</v>
      </c>
    </row>
    <row r="21" spans="1:15" ht="12.75">
      <c r="A21" s="4">
        <v>20</v>
      </c>
      <c r="B21" s="6" t="s">
        <v>84</v>
      </c>
      <c r="C21" s="4">
        <v>21</v>
      </c>
      <c r="D21" s="4">
        <v>8971</v>
      </c>
      <c r="E21" s="4">
        <v>8817</v>
      </c>
      <c r="F21" s="4">
        <v>7090</v>
      </c>
      <c r="G21" s="4">
        <v>6</v>
      </c>
      <c r="N21" s="4" t="s">
        <v>61</v>
      </c>
      <c r="O21" s="4">
        <v>31</v>
      </c>
    </row>
    <row r="22" spans="1:15" ht="12.75">
      <c r="A22" s="4">
        <v>21</v>
      </c>
      <c r="B22" s="6" t="s">
        <v>85</v>
      </c>
      <c r="C22" s="4">
        <v>22</v>
      </c>
      <c r="D22" s="4">
        <v>8624</v>
      </c>
      <c r="E22" s="4">
        <v>8624</v>
      </c>
      <c r="F22" s="4">
        <v>8624</v>
      </c>
      <c r="G22" s="4">
        <v>7</v>
      </c>
      <c r="N22" s="4" t="s">
        <v>61</v>
      </c>
      <c r="O22" s="4">
        <v>31</v>
      </c>
    </row>
    <row r="23" spans="1:15" ht="12.75">
      <c r="A23" s="4">
        <v>22</v>
      </c>
      <c r="B23" s="6" t="s">
        <v>86</v>
      </c>
      <c r="C23" s="4">
        <v>21</v>
      </c>
      <c r="D23" s="4">
        <v>8612</v>
      </c>
      <c r="E23" s="4">
        <v>8050</v>
      </c>
      <c r="F23" s="4">
        <v>8050</v>
      </c>
      <c r="H23" s="4">
        <v>7</v>
      </c>
      <c r="N23" s="4" t="s">
        <v>61</v>
      </c>
      <c r="O23" s="4">
        <v>31</v>
      </c>
    </row>
    <row r="24" spans="1:15" ht="12.75">
      <c r="A24" s="4">
        <v>23</v>
      </c>
      <c r="B24" s="6" t="s">
        <v>87</v>
      </c>
      <c r="C24" s="4">
        <v>22</v>
      </c>
      <c r="D24" s="4">
        <v>7968</v>
      </c>
      <c r="E24" s="4">
        <v>7414</v>
      </c>
      <c r="F24" s="4">
        <v>7279</v>
      </c>
      <c r="I24" s="4">
        <v>7</v>
      </c>
      <c r="N24" s="4" t="s">
        <v>61</v>
      </c>
      <c r="O24" s="4" t="s">
        <v>64</v>
      </c>
    </row>
    <row r="25" spans="1:15" ht="12.75">
      <c r="A25" s="4">
        <v>24</v>
      </c>
      <c r="B25" s="6" t="s">
        <v>88</v>
      </c>
      <c r="C25" s="4">
        <v>17</v>
      </c>
      <c r="D25" s="4">
        <v>7746</v>
      </c>
      <c r="E25" s="4">
        <v>5892</v>
      </c>
      <c r="F25" s="4">
        <v>2570</v>
      </c>
      <c r="K25" s="4">
        <v>5</v>
      </c>
      <c r="N25" s="4" t="s">
        <v>63</v>
      </c>
      <c r="O25" s="4">
        <v>33</v>
      </c>
    </row>
    <row r="26" spans="1:15" ht="12.75">
      <c r="A26" s="4">
        <v>25</v>
      </c>
      <c r="B26" s="6" t="s">
        <v>89</v>
      </c>
      <c r="C26" s="4">
        <v>17</v>
      </c>
      <c r="D26" s="4">
        <v>6983</v>
      </c>
      <c r="E26" s="4">
        <v>7771</v>
      </c>
      <c r="F26" s="4">
        <v>6358</v>
      </c>
      <c r="H26" s="4">
        <v>7</v>
      </c>
      <c r="N26" s="4" t="s">
        <v>61</v>
      </c>
      <c r="O26" s="4" t="s">
        <v>64</v>
      </c>
    </row>
    <row r="27" spans="1:15" ht="12.75">
      <c r="A27" s="4">
        <v>26</v>
      </c>
      <c r="B27" s="6" t="s">
        <v>90</v>
      </c>
      <c r="C27" s="4">
        <v>17</v>
      </c>
      <c r="D27" s="4">
        <v>6891</v>
      </c>
      <c r="E27" s="4">
        <v>7034</v>
      </c>
      <c r="F27" s="4">
        <v>7178</v>
      </c>
      <c r="K27" s="4">
        <v>7</v>
      </c>
      <c r="N27" s="4" t="s">
        <v>61</v>
      </c>
      <c r="O27" s="4" t="s">
        <v>64</v>
      </c>
    </row>
    <row r="28" spans="1:15" ht="12.75">
      <c r="A28" s="4">
        <v>27</v>
      </c>
      <c r="B28" s="6" t="s">
        <v>91</v>
      </c>
      <c r="C28" s="4">
        <v>17</v>
      </c>
      <c r="D28" s="4">
        <v>6503</v>
      </c>
      <c r="E28" s="4">
        <v>5973</v>
      </c>
      <c r="F28" s="4">
        <v>6233</v>
      </c>
      <c r="J28" s="4">
        <v>1</v>
      </c>
      <c r="M28" s="4">
        <v>8</v>
      </c>
      <c r="N28" s="4" t="s">
        <v>61</v>
      </c>
      <c r="O28" s="4">
        <v>3</v>
      </c>
    </row>
    <row r="29" spans="1:15" ht="12.75">
      <c r="A29" s="4">
        <v>28</v>
      </c>
      <c r="B29" s="6" t="s">
        <v>92</v>
      </c>
      <c r="C29" s="4">
        <v>19</v>
      </c>
      <c r="D29" s="4">
        <v>5480</v>
      </c>
      <c r="E29" s="4">
        <v>5620</v>
      </c>
      <c r="F29" s="4">
        <v>4420</v>
      </c>
      <c r="K29" s="4">
        <v>8</v>
      </c>
      <c r="N29" s="4" t="s">
        <v>61</v>
      </c>
      <c r="O29" s="4" t="s">
        <v>93</v>
      </c>
    </row>
    <row r="30" spans="1:15" ht="12.75">
      <c r="A30" s="4">
        <v>29</v>
      </c>
      <c r="B30" s="6" t="s">
        <v>94</v>
      </c>
      <c r="C30" s="4">
        <v>17</v>
      </c>
      <c r="D30" s="4">
        <v>5719</v>
      </c>
      <c r="E30" s="4">
        <v>7081</v>
      </c>
      <c r="F30" s="4">
        <v>6334</v>
      </c>
      <c r="J30" s="4">
        <v>7</v>
      </c>
      <c r="N30" s="4" t="s">
        <v>61</v>
      </c>
      <c r="O30" s="4" t="s">
        <v>64</v>
      </c>
    </row>
    <row r="31" spans="1:15" ht="12.75">
      <c r="A31" s="4">
        <v>30</v>
      </c>
      <c r="B31" s="6" t="s">
        <v>95</v>
      </c>
      <c r="C31" s="4">
        <v>21</v>
      </c>
      <c r="D31" s="4">
        <v>9173</v>
      </c>
      <c r="E31" s="4">
        <v>8529</v>
      </c>
      <c r="F31" s="4">
        <v>8775</v>
      </c>
      <c r="G31" s="4">
        <v>7</v>
      </c>
      <c r="N31" s="4" t="s">
        <v>61</v>
      </c>
      <c r="O31" s="4">
        <v>31</v>
      </c>
    </row>
    <row r="32" spans="1:15" ht="12.75">
      <c r="A32" s="4">
        <v>31</v>
      </c>
      <c r="B32" s="6" t="s">
        <v>96</v>
      </c>
      <c r="C32" s="4">
        <v>16</v>
      </c>
      <c r="D32" s="4">
        <v>5214</v>
      </c>
      <c r="E32" s="4">
        <v>5820</v>
      </c>
      <c r="F32" s="4">
        <v>5546</v>
      </c>
      <c r="J32" s="4">
        <v>3</v>
      </c>
      <c r="M32" s="4">
        <v>5</v>
      </c>
      <c r="N32" s="4" t="s">
        <v>63</v>
      </c>
      <c r="O32" s="4">
        <v>33</v>
      </c>
    </row>
    <row r="33" spans="1:15" ht="12.75">
      <c r="A33" s="4">
        <v>32</v>
      </c>
      <c r="B33" s="6" t="s">
        <v>97</v>
      </c>
      <c r="C33" s="4">
        <v>16</v>
      </c>
      <c r="D33" s="4">
        <v>5042</v>
      </c>
      <c r="E33" s="4">
        <v>5187</v>
      </c>
      <c r="F33" s="4">
        <v>4905</v>
      </c>
      <c r="J33" s="4">
        <v>6</v>
      </c>
      <c r="N33" s="4" t="s">
        <v>63</v>
      </c>
      <c r="O33" s="4" t="s">
        <v>80</v>
      </c>
    </row>
    <row r="34" spans="1:15" ht="12.75">
      <c r="A34" s="4">
        <v>33</v>
      </c>
      <c r="B34" s="6" t="s">
        <v>98</v>
      </c>
      <c r="C34" s="4">
        <v>17</v>
      </c>
      <c r="D34" s="4">
        <v>4989</v>
      </c>
      <c r="E34" s="4">
        <v>5082</v>
      </c>
      <c r="F34" s="4">
        <v>4905</v>
      </c>
      <c r="H34" s="4">
        <v>3</v>
      </c>
      <c r="M34" s="4">
        <v>5</v>
      </c>
      <c r="N34" s="4" t="s">
        <v>63</v>
      </c>
      <c r="O34" s="4" t="s">
        <v>80</v>
      </c>
    </row>
    <row r="35" spans="1:15" ht="12.75">
      <c r="A35" s="4">
        <v>34</v>
      </c>
      <c r="B35" s="6" t="s">
        <v>99</v>
      </c>
      <c r="C35" s="4">
        <v>16</v>
      </c>
      <c r="D35" s="4">
        <v>4399</v>
      </c>
      <c r="E35" s="4">
        <v>4240</v>
      </c>
      <c r="F35" s="4">
        <v>4862</v>
      </c>
      <c r="K35" s="4">
        <v>3</v>
      </c>
      <c r="M35" s="4">
        <v>5</v>
      </c>
      <c r="N35" s="4" t="s">
        <v>63</v>
      </c>
      <c r="O35" s="4" t="s">
        <v>64</v>
      </c>
    </row>
    <row r="36" spans="1:15" ht="12.75">
      <c r="A36" s="4">
        <v>35</v>
      </c>
      <c r="B36" s="6" t="s">
        <v>100</v>
      </c>
      <c r="C36" s="4">
        <v>12</v>
      </c>
      <c r="D36" s="4">
        <v>3307</v>
      </c>
      <c r="E36" s="4">
        <v>2995</v>
      </c>
      <c r="F36" s="4">
        <v>4036</v>
      </c>
      <c r="K36" s="4">
        <v>1</v>
      </c>
      <c r="M36" s="4">
        <v>4</v>
      </c>
      <c r="N36" s="4" t="s">
        <v>66</v>
      </c>
      <c r="O36" s="4" t="s">
        <v>64</v>
      </c>
    </row>
    <row r="37" spans="1:15" ht="12.75">
      <c r="A37" s="4">
        <v>36</v>
      </c>
      <c r="B37" s="6" t="s">
        <v>101</v>
      </c>
      <c r="C37" s="4">
        <v>20</v>
      </c>
      <c r="I37" s="4">
        <v>1</v>
      </c>
      <c r="M37" s="4">
        <v>8</v>
      </c>
      <c r="N37" s="4" t="s">
        <v>61</v>
      </c>
      <c r="O37" s="4" t="s">
        <v>93</v>
      </c>
    </row>
    <row r="38" spans="1:15" ht="12.75">
      <c r="A38" s="4">
        <v>37</v>
      </c>
      <c r="B38" s="6" t="s">
        <v>102</v>
      </c>
      <c r="C38" s="4">
        <v>18</v>
      </c>
      <c r="E38" s="10"/>
      <c r="N38" s="4" t="s">
        <v>61</v>
      </c>
      <c r="O38" s="4" t="s">
        <v>64</v>
      </c>
    </row>
    <row r="39" spans="1:15" ht="12.75">
      <c r="A39" s="4">
        <v>38</v>
      </c>
      <c r="B39" s="7" t="s">
        <v>103</v>
      </c>
      <c r="C39" s="8">
        <v>17</v>
      </c>
      <c r="D39" s="9"/>
      <c r="E39" s="9"/>
      <c r="F39" s="9"/>
      <c r="N39" s="4" t="s">
        <v>61</v>
      </c>
      <c r="O39" s="4" t="s">
        <v>64</v>
      </c>
    </row>
    <row r="40" spans="1:15" ht="12.75">
      <c r="A40" s="4">
        <v>39</v>
      </c>
      <c r="B40" s="6" t="s">
        <v>104</v>
      </c>
      <c r="C40" s="4">
        <v>22</v>
      </c>
      <c r="D40" s="4">
        <v>8705</v>
      </c>
      <c r="E40" s="4">
        <v>9558</v>
      </c>
      <c r="F40" s="4">
        <v>8858</v>
      </c>
      <c r="H40" s="4">
        <v>7</v>
      </c>
      <c r="N40" s="4" t="s">
        <v>61</v>
      </c>
      <c r="O40" s="4">
        <v>31</v>
      </c>
    </row>
    <row r="41" spans="1:15" ht="12.75">
      <c r="A41" s="4">
        <v>40</v>
      </c>
      <c r="B41"/>
      <c r="C41"/>
      <c r="D41"/>
      <c r="E41"/>
      <c r="F41"/>
      <c r="G41"/>
      <c r="H41"/>
      <c r="I41"/>
      <c r="J41"/>
      <c r="K41"/>
      <c r="L41"/>
      <c r="M41"/>
      <c r="N41"/>
      <c r="O41"/>
    </row>
    <row r="42" spans="1:15" ht="12.75">
      <c r="A42" s="4">
        <v>41</v>
      </c>
      <c r="B42"/>
      <c r="C42"/>
      <c r="D42"/>
      <c r="E42"/>
      <c r="F42"/>
      <c r="G42"/>
      <c r="H42"/>
      <c r="I42"/>
      <c r="J42"/>
      <c r="K42"/>
      <c r="L42"/>
      <c r="M42"/>
      <c r="N42"/>
      <c r="O42"/>
    </row>
    <row r="43" spans="1:15" ht="12.75">
      <c r="A43" s="4">
        <v>42</v>
      </c>
      <c r="B43"/>
      <c r="C43"/>
      <c r="D43"/>
      <c r="E43"/>
      <c r="F43"/>
      <c r="G43"/>
      <c r="H43"/>
      <c r="I43"/>
      <c r="J43"/>
      <c r="K43"/>
      <c r="L43"/>
      <c r="M43"/>
      <c r="N43"/>
      <c r="O43"/>
    </row>
    <row r="44" spans="1:15" ht="12.75">
      <c r="A44" s="4">
        <v>43</v>
      </c>
      <c r="B44"/>
      <c r="C44"/>
      <c r="D44"/>
      <c r="E44"/>
      <c r="F44"/>
      <c r="G44"/>
      <c r="H44"/>
      <c r="I44"/>
      <c r="J44"/>
      <c r="K44"/>
      <c r="L44"/>
      <c r="M44"/>
      <c r="N44"/>
      <c r="O44"/>
    </row>
    <row r="45" spans="1:15" ht="12.75">
      <c r="A45" s="4">
        <v>44</v>
      </c>
      <c r="B45"/>
      <c r="C45"/>
      <c r="D45"/>
      <c r="E45"/>
      <c r="F45"/>
      <c r="G45"/>
      <c r="H45"/>
      <c r="I45"/>
      <c r="J45"/>
      <c r="K45"/>
      <c r="L45"/>
      <c r="M45"/>
      <c r="N45"/>
      <c r="O45"/>
    </row>
    <row r="46" spans="1:15" ht="12.75">
      <c r="A46" s="4">
        <v>45</v>
      </c>
      <c r="B46"/>
      <c r="C46"/>
      <c r="D46"/>
      <c r="E46"/>
      <c r="F46"/>
      <c r="G46"/>
      <c r="H46"/>
      <c r="I46"/>
      <c r="J46"/>
      <c r="K46"/>
      <c r="L46"/>
      <c r="M46"/>
      <c r="N46"/>
      <c r="O46"/>
    </row>
    <row r="47" spans="1:15" ht="12.75">
      <c r="A47" s="4">
        <v>46</v>
      </c>
      <c r="B47"/>
      <c r="C47"/>
      <c r="D47"/>
      <c r="E47"/>
      <c r="F47"/>
      <c r="G47"/>
      <c r="H47"/>
      <c r="I47"/>
      <c r="J47"/>
      <c r="K47"/>
      <c r="L47"/>
      <c r="M47"/>
      <c r="N47"/>
      <c r="O47"/>
    </row>
    <row r="48" spans="1:15" ht="12.75">
      <c r="A48" s="4">
        <v>47</v>
      </c>
      <c r="B48"/>
      <c r="C48"/>
      <c r="D48"/>
      <c r="E48"/>
      <c r="F48"/>
      <c r="G48"/>
      <c r="H48"/>
      <c r="I48"/>
      <c r="J48"/>
      <c r="K48"/>
      <c r="L48"/>
      <c r="M48"/>
      <c r="N48"/>
      <c r="O48"/>
    </row>
    <row r="49" spans="1:15" ht="12.75">
      <c r="A49" s="4">
        <v>48</v>
      </c>
      <c r="B49"/>
      <c r="C49"/>
      <c r="D49"/>
      <c r="E49"/>
      <c r="F49"/>
      <c r="G49"/>
      <c r="H49"/>
      <c r="I49"/>
      <c r="J49"/>
      <c r="K49"/>
      <c r="L49"/>
      <c r="M49"/>
      <c r="N49"/>
      <c r="O49"/>
    </row>
    <row r="50" spans="1:15" ht="12.75">
      <c r="A50" s="4">
        <v>49</v>
      </c>
      <c r="B50"/>
      <c r="C50"/>
      <c r="D50"/>
      <c r="E50"/>
      <c r="F50"/>
      <c r="G50"/>
      <c r="H50"/>
      <c r="I50"/>
      <c r="J50"/>
      <c r="K50"/>
      <c r="L50"/>
      <c r="M50"/>
      <c r="N50"/>
      <c r="O50"/>
    </row>
    <row r="51" spans="1:15" ht="12.75">
      <c r="A51" s="4">
        <v>50</v>
      </c>
      <c r="B51"/>
      <c r="C51"/>
      <c r="D51"/>
      <c r="E51"/>
      <c r="F51"/>
      <c r="G51"/>
      <c r="H51"/>
      <c r="I51"/>
      <c r="J51"/>
      <c r="K51"/>
      <c r="L51"/>
      <c r="M51"/>
      <c r="N51"/>
      <c r="O51"/>
    </row>
    <row r="52" spans="1:15" ht="12.75">
      <c r="A52" s="4">
        <v>51</v>
      </c>
      <c r="B52"/>
      <c r="C52"/>
      <c r="D52"/>
      <c r="E52"/>
      <c r="F52"/>
      <c r="G52"/>
      <c r="H52"/>
      <c r="I52"/>
      <c r="J52"/>
      <c r="K52"/>
      <c r="L52"/>
      <c r="M52"/>
      <c r="N52"/>
      <c r="O52"/>
    </row>
    <row r="53" spans="1:15" ht="12.75">
      <c r="A53" s="4">
        <v>52</v>
      </c>
      <c r="B53"/>
      <c r="C53"/>
      <c r="D53"/>
      <c r="E53"/>
      <c r="F53"/>
      <c r="G53"/>
      <c r="H53"/>
      <c r="I53"/>
      <c r="J53"/>
      <c r="K53"/>
      <c r="L53"/>
      <c r="M53"/>
      <c r="N53"/>
      <c r="O53"/>
    </row>
    <row r="54" spans="1:15" ht="12.75">
      <c r="A54" s="4">
        <v>53</v>
      </c>
      <c r="B54"/>
      <c r="C54"/>
      <c r="D54"/>
      <c r="E54"/>
      <c r="F54"/>
      <c r="G54"/>
      <c r="H54"/>
      <c r="I54"/>
      <c r="J54"/>
      <c r="K54"/>
      <c r="L54"/>
      <c r="M54"/>
      <c r="N54"/>
      <c r="O54"/>
    </row>
    <row r="55" spans="1:15" ht="12.75">
      <c r="A55" s="4">
        <v>54</v>
      </c>
      <c r="B55"/>
      <c r="C55"/>
      <c r="D55"/>
      <c r="E55"/>
      <c r="F55"/>
      <c r="G55"/>
      <c r="H55"/>
      <c r="I55"/>
      <c r="J55"/>
      <c r="K55"/>
      <c r="L55"/>
      <c r="M55"/>
      <c r="N55"/>
      <c r="O55"/>
    </row>
    <row r="56" spans="1:15" ht="12.75">
      <c r="A56" s="4">
        <v>55</v>
      </c>
      <c r="B56"/>
      <c r="C56"/>
      <c r="D56"/>
      <c r="E56"/>
      <c r="F56"/>
      <c r="G56"/>
      <c r="H56"/>
      <c r="I56"/>
      <c r="J56"/>
      <c r="K56"/>
      <c r="L56"/>
      <c r="M56"/>
      <c r="N56"/>
      <c r="O56"/>
    </row>
    <row r="57" spans="1:15" ht="12.75">
      <c r="A57" s="4">
        <v>56</v>
      </c>
      <c r="B57"/>
      <c r="C57"/>
      <c r="D57"/>
      <c r="E57"/>
      <c r="F57"/>
      <c r="G57"/>
      <c r="H57"/>
      <c r="I57"/>
      <c r="J57"/>
      <c r="K57"/>
      <c r="L57"/>
      <c r="M57"/>
      <c r="N57"/>
      <c r="O57"/>
    </row>
    <row r="58" spans="1:15" ht="12.75">
      <c r="A58" s="4">
        <v>57</v>
      </c>
      <c r="B58"/>
      <c r="C58"/>
      <c r="D58"/>
      <c r="E58"/>
      <c r="F58"/>
      <c r="G58"/>
      <c r="H58"/>
      <c r="I58"/>
      <c r="J58"/>
      <c r="K58"/>
      <c r="L58"/>
      <c r="M58"/>
      <c r="N58"/>
      <c r="O58"/>
    </row>
    <row r="59" spans="1:15" ht="12.75">
      <c r="A59" s="4">
        <v>58</v>
      </c>
      <c r="B59"/>
      <c r="C59"/>
      <c r="D59"/>
      <c r="E59"/>
      <c r="F59"/>
      <c r="G59"/>
      <c r="H59"/>
      <c r="I59"/>
      <c r="J59"/>
      <c r="K59"/>
      <c r="L59"/>
      <c r="M59"/>
      <c r="N59"/>
      <c r="O59"/>
    </row>
    <row r="60" spans="1:15" ht="12.75">
      <c r="A60" s="4">
        <v>59</v>
      </c>
      <c r="B60"/>
      <c r="C60"/>
      <c r="D60"/>
      <c r="E60"/>
      <c r="F60"/>
      <c r="G60"/>
      <c r="H60"/>
      <c r="I60"/>
      <c r="J60"/>
      <c r="K60"/>
      <c r="L60"/>
      <c r="M60"/>
      <c r="N60"/>
      <c r="O60"/>
    </row>
    <row r="61" spans="1:15" ht="12.75">
      <c r="A61" s="4">
        <v>60</v>
      </c>
      <c r="B61"/>
      <c r="C61"/>
      <c r="D61"/>
      <c r="E61"/>
      <c r="F61"/>
      <c r="G61"/>
      <c r="H61"/>
      <c r="I61"/>
      <c r="J61"/>
      <c r="K61"/>
      <c r="L61"/>
      <c r="M61"/>
      <c r="N61"/>
      <c r="O61"/>
    </row>
    <row r="62" spans="1:15" ht="12.75">
      <c r="A62" s="4">
        <v>61</v>
      </c>
      <c r="B62"/>
      <c r="C62"/>
      <c r="D62"/>
      <c r="E62"/>
      <c r="F62"/>
      <c r="G62"/>
      <c r="H62"/>
      <c r="I62"/>
      <c r="J62"/>
      <c r="K62"/>
      <c r="L62"/>
      <c r="M62"/>
      <c r="N62"/>
      <c r="O62"/>
    </row>
    <row r="63" spans="1:15" ht="12.75">
      <c r="A63" s="4">
        <v>62</v>
      </c>
      <c r="B63"/>
      <c r="C63"/>
      <c r="D63"/>
      <c r="E63"/>
      <c r="F63"/>
      <c r="G63"/>
      <c r="H63"/>
      <c r="I63"/>
      <c r="J63"/>
      <c r="K63"/>
      <c r="L63"/>
      <c r="M63"/>
      <c r="N63"/>
      <c r="O63"/>
    </row>
    <row r="64" spans="1:15" ht="12.75">
      <c r="A64" s="4">
        <v>63</v>
      </c>
      <c r="B64"/>
      <c r="C64"/>
      <c r="D64"/>
      <c r="E64"/>
      <c r="F64"/>
      <c r="G64"/>
      <c r="H64"/>
      <c r="I64"/>
      <c r="J64"/>
      <c r="K64"/>
      <c r="L64"/>
      <c r="M64"/>
      <c r="N64"/>
      <c r="O64"/>
    </row>
    <row r="65" spans="1:15" ht="12.75">
      <c r="A65" s="4">
        <v>64</v>
      </c>
      <c r="B65"/>
      <c r="C65"/>
      <c r="D65"/>
      <c r="E65"/>
      <c r="F65"/>
      <c r="G65"/>
      <c r="H65"/>
      <c r="I65"/>
      <c r="J65"/>
      <c r="K65"/>
      <c r="L65"/>
      <c r="M65"/>
      <c r="N65"/>
      <c r="O65"/>
    </row>
    <row r="66" spans="1:2" ht="12.75">
      <c r="A66" s="4">
        <v>65</v>
      </c>
      <c r="B66" s="6"/>
    </row>
    <row r="67" spans="1:2" ht="12.75">
      <c r="A67" s="4">
        <v>66</v>
      </c>
      <c r="B67" s="6"/>
    </row>
    <row r="68" spans="1:2" ht="12.75">
      <c r="A68" s="4">
        <v>67</v>
      </c>
      <c r="B68" s="6"/>
    </row>
    <row r="69" spans="1:2" ht="12.75">
      <c r="A69" s="4">
        <v>68</v>
      </c>
      <c r="B69" s="6"/>
    </row>
    <row r="70" spans="1:2" ht="12.75">
      <c r="A70" s="4">
        <v>69</v>
      </c>
      <c r="B70" s="6"/>
    </row>
    <row r="71" spans="1:2" ht="12.75">
      <c r="A71" s="4">
        <v>70</v>
      </c>
      <c r="B71" s="6"/>
    </row>
    <row r="72" spans="1:2" ht="12.75">
      <c r="A72" s="4">
        <v>71</v>
      </c>
      <c r="B72" s="6"/>
    </row>
    <row r="73" spans="1:2" ht="12.75">
      <c r="A73" s="4">
        <v>72</v>
      </c>
      <c r="B73" s="6"/>
    </row>
    <row r="74" spans="1:2" ht="12.75">
      <c r="A74" s="4">
        <v>73</v>
      </c>
      <c r="B74" s="6"/>
    </row>
    <row r="75" spans="1:2" ht="12.75">
      <c r="A75" s="4">
        <v>74</v>
      </c>
      <c r="B75" s="6"/>
    </row>
    <row r="76" spans="1:2" ht="12.75">
      <c r="A76" s="4">
        <v>75</v>
      </c>
      <c r="B76" s="6"/>
    </row>
    <row r="77" spans="1:2" ht="12.75">
      <c r="A77" s="4">
        <v>76</v>
      </c>
      <c r="B77" s="6"/>
    </row>
    <row r="78" spans="1:2" ht="12.75">
      <c r="A78" s="4">
        <v>77</v>
      </c>
      <c r="B78" s="6"/>
    </row>
    <row r="79" spans="1:2" ht="12.75">
      <c r="A79" s="4">
        <v>78</v>
      </c>
      <c r="B79" s="6"/>
    </row>
    <row r="80" spans="1:2" ht="12.75">
      <c r="A80" s="4">
        <v>79</v>
      </c>
      <c r="B80" s="6"/>
    </row>
    <row r="81" spans="1:2" ht="12.75">
      <c r="A81" s="4">
        <v>80</v>
      </c>
      <c r="B81" s="6"/>
    </row>
    <row r="82" spans="1:2" ht="12.75">
      <c r="A82" s="4">
        <v>81</v>
      </c>
      <c r="B82" s="6"/>
    </row>
    <row r="83" spans="1:2" ht="12.75">
      <c r="A83" s="4">
        <v>82</v>
      </c>
      <c r="B83" s="6"/>
    </row>
    <row r="84" spans="1:2" ht="12.75">
      <c r="A84" s="4">
        <v>83</v>
      </c>
      <c r="B84" s="6"/>
    </row>
    <row r="85" spans="1:2" ht="12.75">
      <c r="A85" s="4">
        <v>84</v>
      </c>
      <c r="B85" s="6"/>
    </row>
    <row r="86" spans="1:2" ht="12.75">
      <c r="A86" s="4">
        <v>85</v>
      </c>
      <c r="B86" s="6"/>
    </row>
    <row r="87" spans="1:2" ht="12.75">
      <c r="A87" s="4">
        <v>86</v>
      </c>
      <c r="B87" s="6"/>
    </row>
    <row r="88" spans="1:2" ht="12.75">
      <c r="A88" s="4">
        <v>87</v>
      </c>
      <c r="B88" s="6"/>
    </row>
    <row r="89" spans="1:2" ht="12.75">
      <c r="A89" s="4">
        <v>88</v>
      </c>
      <c r="B89" s="6"/>
    </row>
    <row r="90" spans="1:2" ht="12.75">
      <c r="A90" s="4">
        <v>89</v>
      </c>
      <c r="B90" s="6"/>
    </row>
    <row r="91" spans="1:2" ht="12.75">
      <c r="A91" s="4">
        <v>90</v>
      </c>
      <c r="B91" s="6"/>
    </row>
    <row r="92" spans="1:2" ht="12.75">
      <c r="A92" s="4">
        <v>91</v>
      </c>
      <c r="B92" s="6"/>
    </row>
    <row r="93" spans="1:2" ht="12.75">
      <c r="A93" s="4">
        <v>92</v>
      </c>
      <c r="B93" s="6"/>
    </row>
    <row r="94" spans="1:2" ht="12.75">
      <c r="A94" s="4">
        <v>93</v>
      </c>
      <c r="B94" s="6"/>
    </row>
    <row r="95" spans="1:2" ht="12.75">
      <c r="A95" s="4">
        <v>94</v>
      </c>
      <c r="B95" s="6"/>
    </row>
    <row r="96" spans="1:2" ht="12.75">
      <c r="A96" s="4">
        <v>95</v>
      </c>
      <c r="B96" s="6"/>
    </row>
    <row r="97" spans="1:2" ht="12.75">
      <c r="A97" s="4">
        <v>96</v>
      </c>
      <c r="B97" s="6"/>
    </row>
    <row r="98" spans="1:2" ht="12.75">
      <c r="A98" s="4">
        <v>97</v>
      </c>
      <c r="B98" s="6"/>
    </row>
    <row r="99" spans="1:2" ht="12.75">
      <c r="A99" s="4">
        <v>98</v>
      </c>
      <c r="B99" s="6"/>
    </row>
    <row r="100" spans="1:2" ht="12.75">
      <c r="A100" s="4">
        <v>99</v>
      </c>
      <c r="B100" s="6"/>
    </row>
    <row r="101" spans="1:2" ht="12.75">
      <c r="A101" s="4">
        <v>100</v>
      </c>
      <c r="B101" s="6"/>
    </row>
    <row r="102" spans="1:2" ht="12.75">
      <c r="A102" s="4">
        <v>101</v>
      </c>
      <c r="B102" s="6"/>
    </row>
    <row r="103" spans="1:2" ht="12.75">
      <c r="A103" s="4">
        <v>102</v>
      </c>
      <c r="B103" s="6"/>
    </row>
    <row r="104" spans="1:2" ht="12.75">
      <c r="A104" s="4">
        <v>103</v>
      </c>
      <c r="B104" s="6"/>
    </row>
    <row r="105" spans="1:2" ht="12.75">
      <c r="A105" s="4">
        <v>104</v>
      </c>
      <c r="B105" s="6"/>
    </row>
    <row r="106" spans="1:2" ht="12.75">
      <c r="A106" s="4">
        <v>105</v>
      </c>
      <c r="B106" s="6"/>
    </row>
    <row r="107" spans="1:2" ht="12.75">
      <c r="A107" s="4">
        <v>106</v>
      </c>
      <c r="B107" s="6"/>
    </row>
    <row r="108" spans="1:2" ht="12.75">
      <c r="A108" s="4">
        <v>107</v>
      </c>
      <c r="B108" s="6"/>
    </row>
    <row r="109" spans="1:2" ht="12.75">
      <c r="A109" s="4">
        <v>108</v>
      </c>
      <c r="B109" s="6"/>
    </row>
    <row r="110" spans="1:2" ht="12.75">
      <c r="A110" s="4">
        <v>109</v>
      </c>
      <c r="B110" s="6"/>
    </row>
    <row r="111" spans="1:2" ht="12.75">
      <c r="A111" s="4">
        <v>110</v>
      </c>
      <c r="B111" s="6"/>
    </row>
    <row r="112" spans="1:2" ht="12.75">
      <c r="A112" s="4">
        <v>111</v>
      </c>
      <c r="B112" s="6"/>
    </row>
    <row r="113" spans="1:2" ht="12.75">
      <c r="A113" s="4">
        <v>112</v>
      </c>
      <c r="B113" s="6"/>
    </row>
    <row r="114" spans="1:2" ht="12.75">
      <c r="A114" s="4">
        <v>113</v>
      </c>
      <c r="B114" s="6"/>
    </row>
    <row r="115" spans="1:2" ht="12.75">
      <c r="A115" s="4">
        <v>114</v>
      </c>
      <c r="B115" s="6"/>
    </row>
    <row r="116" spans="1:2" ht="12.75">
      <c r="A116" s="4">
        <v>115</v>
      </c>
      <c r="B116" s="6"/>
    </row>
    <row r="117" spans="1:2" ht="12.75">
      <c r="A117" s="4">
        <v>116</v>
      </c>
      <c r="B117" s="6"/>
    </row>
    <row r="118" spans="1:2" ht="12.75">
      <c r="A118" s="4">
        <v>117</v>
      </c>
      <c r="B118" s="6"/>
    </row>
    <row r="119" spans="1:2" ht="12.75">
      <c r="A119" s="4">
        <v>118</v>
      </c>
      <c r="B119" s="6"/>
    </row>
    <row r="120" spans="1:2" ht="12.75">
      <c r="A120" s="4">
        <v>119</v>
      </c>
      <c r="B120" s="6"/>
    </row>
    <row r="121" spans="1:2" ht="12.75">
      <c r="A121" s="4">
        <v>120</v>
      </c>
      <c r="B121" s="6"/>
    </row>
    <row r="122" spans="1:2" ht="12.75">
      <c r="A122" s="4">
        <v>121</v>
      </c>
      <c r="B122" s="6"/>
    </row>
    <row r="123" spans="1:2" ht="12.75">
      <c r="A123" s="4">
        <v>122</v>
      </c>
      <c r="B123" s="6"/>
    </row>
    <row r="124" spans="1:2" ht="12.75">
      <c r="A124" s="4">
        <v>123</v>
      </c>
      <c r="B124" s="6"/>
    </row>
    <row r="125" spans="1:2" ht="12.75">
      <c r="A125" s="4">
        <v>124</v>
      </c>
      <c r="B125" s="6"/>
    </row>
    <row r="126" spans="1:2" ht="12.75">
      <c r="A126" s="4">
        <v>125</v>
      </c>
      <c r="B126" s="6"/>
    </row>
    <row r="127" spans="1:2" ht="12.75">
      <c r="A127" s="4">
        <v>126</v>
      </c>
      <c r="B127" s="6"/>
    </row>
    <row r="128" spans="1:2" ht="12.75">
      <c r="A128" s="4">
        <v>127</v>
      </c>
      <c r="B128" s="6"/>
    </row>
    <row r="129" spans="1:2" ht="12.75">
      <c r="A129" s="4">
        <v>128</v>
      </c>
      <c r="B129" s="6"/>
    </row>
    <row r="130" spans="1:2" ht="12.75">
      <c r="A130" s="4">
        <v>129</v>
      </c>
      <c r="B130" s="6"/>
    </row>
    <row r="131" spans="1:2" ht="12.75">
      <c r="A131" s="4">
        <v>130</v>
      </c>
      <c r="B131" s="6"/>
    </row>
    <row r="132" spans="1:2" ht="12.75">
      <c r="A132" s="4">
        <v>131</v>
      </c>
      <c r="B132" s="6"/>
    </row>
    <row r="133" spans="1:2" ht="12.75">
      <c r="A133" s="4">
        <v>132</v>
      </c>
      <c r="B133" s="6"/>
    </row>
    <row r="134" spans="1:2" ht="12.75">
      <c r="A134" s="4">
        <v>133</v>
      </c>
      <c r="B134" s="6"/>
    </row>
    <row r="135" spans="1:2" ht="12.75">
      <c r="A135" s="4">
        <v>134</v>
      </c>
      <c r="B135" s="6"/>
    </row>
    <row r="136" spans="1:2" ht="12.75">
      <c r="A136" s="4">
        <v>135</v>
      </c>
      <c r="B136" s="6"/>
    </row>
    <row r="137" spans="1:2" ht="12.75">
      <c r="A137" s="4">
        <v>136</v>
      </c>
      <c r="B137" s="6"/>
    </row>
    <row r="138" spans="1:2" ht="12.75">
      <c r="A138" s="4">
        <v>137</v>
      </c>
      <c r="B138" s="6"/>
    </row>
    <row r="139" spans="1:2" ht="12.75">
      <c r="A139" s="4">
        <v>138</v>
      </c>
      <c r="B139" s="6"/>
    </row>
    <row r="140" spans="1:2" ht="12.75">
      <c r="A140" s="4">
        <v>139</v>
      </c>
      <c r="B140" s="6"/>
    </row>
    <row r="141" spans="1:2" ht="12.75">
      <c r="A141" s="4">
        <v>140</v>
      </c>
      <c r="B141" s="6"/>
    </row>
    <row r="142" spans="1:2" ht="12.75">
      <c r="A142" s="4">
        <v>141</v>
      </c>
      <c r="B142" s="6"/>
    </row>
    <row r="143" spans="1:2" ht="12.75">
      <c r="A143" s="4">
        <v>142</v>
      </c>
      <c r="B143" s="6"/>
    </row>
    <row r="144" spans="1:2" ht="12.75">
      <c r="A144" s="4">
        <v>143</v>
      </c>
      <c r="B144" s="6"/>
    </row>
    <row r="145" spans="1:2" ht="12.75">
      <c r="A145" s="4">
        <v>144</v>
      </c>
      <c r="B145" s="6"/>
    </row>
    <row r="146" spans="1:2" ht="12.75">
      <c r="A146" s="4">
        <v>145</v>
      </c>
      <c r="B146" s="6"/>
    </row>
    <row r="147" spans="1:2" ht="12.75">
      <c r="A147" s="4">
        <v>146</v>
      </c>
      <c r="B147" s="6"/>
    </row>
    <row r="148" spans="1:2" ht="12.75">
      <c r="A148" s="4">
        <v>147</v>
      </c>
      <c r="B148" s="6"/>
    </row>
    <row r="149" spans="1:2" ht="12.75">
      <c r="A149" s="4">
        <v>148</v>
      </c>
      <c r="B149" s="6"/>
    </row>
    <row r="150" spans="1:2" ht="12.75">
      <c r="A150" s="4">
        <v>149</v>
      </c>
      <c r="B150" s="6"/>
    </row>
    <row r="151" spans="1:2" ht="12.75">
      <c r="A151" s="4">
        <v>150</v>
      </c>
      <c r="B151" s="6"/>
    </row>
    <row r="152" spans="1:2" ht="12.75">
      <c r="A152" s="4">
        <v>151</v>
      </c>
      <c r="B152" s="6"/>
    </row>
    <row r="153" spans="1:2" ht="12.75">
      <c r="A153" s="4">
        <v>152</v>
      </c>
      <c r="B153" s="6"/>
    </row>
    <row r="154" spans="1:2" ht="12.75">
      <c r="A154" s="4">
        <v>153</v>
      </c>
      <c r="B154" s="6"/>
    </row>
    <row r="155" spans="1:2" ht="12.75">
      <c r="A155" s="4">
        <v>154</v>
      </c>
      <c r="B155" s="6"/>
    </row>
    <row r="156" spans="1:2" ht="12.75">
      <c r="A156" s="4">
        <v>155</v>
      </c>
      <c r="B156" s="6"/>
    </row>
    <row r="157" spans="1:2" ht="12.75">
      <c r="A157" s="4">
        <v>156</v>
      </c>
      <c r="B157" s="6"/>
    </row>
    <row r="158" spans="1:2" ht="12.75">
      <c r="A158" s="4">
        <v>157</v>
      </c>
      <c r="B158" s="6"/>
    </row>
    <row r="159" spans="1:2" ht="12.75">
      <c r="A159" s="4">
        <v>158</v>
      </c>
      <c r="B159" s="6"/>
    </row>
    <row r="160" spans="1:2" ht="12.75">
      <c r="A160" s="4">
        <v>159</v>
      </c>
      <c r="B160" s="6"/>
    </row>
    <row r="161" spans="1:2" ht="12.75">
      <c r="A161" s="4">
        <v>160</v>
      </c>
      <c r="B161" s="6"/>
    </row>
    <row r="162" spans="1:2" ht="12.75">
      <c r="A162" s="4">
        <v>161</v>
      </c>
      <c r="B162" s="6"/>
    </row>
    <row r="163" spans="1:2" ht="12.75">
      <c r="A163" s="4">
        <v>162</v>
      </c>
      <c r="B163" s="6"/>
    </row>
    <row r="164" spans="1:2" ht="12.75">
      <c r="A164" s="4">
        <v>163</v>
      </c>
      <c r="B164" s="6"/>
    </row>
    <row r="165" spans="1:2" ht="12.75">
      <c r="A165" s="4">
        <v>164</v>
      </c>
      <c r="B165" s="6"/>
    </row>
    <row r="166" spans="1:2" ht="12.75">
      <c r="A166" s="4">
        <v>165</v>
      </c>
      <c r="B166" s="6"/>
    </row>
    <row r="167" spans="1:2" ht="12.75">
      <c r="A167" s="4">
        <v>166</v>
      </c>
      <c r="B167" s="6"/>
    </row>
    <row r="168" spans="1:2" ht="12.75">
      <c r="A168" s="4">
        <v>167</v>
      </c>
      <c r="B168" s="6"/>
    </row>
    <row r="169" spans="1:2" ht="12.75">
      <c r="A169" s="4">
        <v>168</v>
      </c>
      <c r="B169" s="6"/>
    </row>
    <row r="170" spans="1:2" ht="12.75">
      <c r="A170" s="4">
        <v>169</v>
      </c>
      <c r="B170" s="6"/>
    </row>
    <row r="171" spans="1:2" ht="12.75">
      <c r="A171" s="4">
        <v>170</v>
      </c>
      <c r="B171" s="6"/>
    </row>
    <row r="172" spans="1:2" ht="12.75">
      <c r="A172" s="4">
        <v>171</v>
      </c>
      <c r="B172" s="6"/>
    </row>
    <row r="173" spans="1:2" ht="12.75">
      <c r="A173" s="4">
        <v>172</v>
      </c>
      <c r="B173" s="6"/>
    </row>
    <row r="174" spans="1:2" ht="12.75">
      <c r="A174" s="4">
        <v>173</v>
      </c>
      <c r="B174" s="6"/>
    </row>
    <row r="175" spans="1:2" ht="12.75">
      <c r="A175" s="4">
        <v>174</v>
      </c>
      <c r="B175" s="6"/>
    </row>
    <row r="176" spans="1:2" ht="12.75">
      <c r="A176" s="4">
        <v>175</v>
      </c>
      <c r="B176" s="6"/>
    </row>
    <row r="177" spans="1:2" ht="12.75">
      <c r="A177" s="4">
        <v>176</v>
      </c>
      <c r="B177" s="6"/>
    </row>
    <row r="178" spans="1:2" ht="12.75">
      <c r="A178" s="4">
        <v>177</v>
      </c>
      <c r="B178" s="6"/>
    </row>
    <row r="179" spans="1:2" ht="12.75">
      <c r="A179" s="4">
        <v>178</v>
      </c>
      <c r="B179" s="6"/>
    </row>
    <row r="180" spans="1:2" ht="12.75">
      <c r="A180" s="4">
        <v>179</v>
      </c>
      <c r="B180" s="6"/>
    </row>
    <row r="181" spans="1:2" ht="12.75">
      <c r="A181" s="4">
        <v>180</v>
      </c>
      <c r="B181" s="6"/>
    </row>
    <row r="182" spans="1:2" ht="12.75">
      <c r="A182" s="4">
        <v>181</v>
      </c>
      <c r="B182" s="6"/>
    </row>
    <row r="183" spans="1:2" ht="12.75">
      <c r="A183" s="4">
        <v>182</v>
      </c>
      <c r="B183" s="6"/>
    </row>
    <row r="184" spans="1:2" ht="12.75">
      <c r="A184" s="4">
        <v>183</v>
      </c>
      <c r="B184" s="6"/>
    </row>
    <row r="185" spans="1:2" ht="12.75">
      <c r="A185" s="4">
        <v>184</v>
      </c>
      <c r="B185" s="6"/>
    </row>
    <row r="186" spans="1:2" ht="12.75">
      <c r="A186" s="4">
        <v>185</v>
      </c>
      <c r="B186" s="6"/>
    </row>
    <row r="187" spans="1:2" ht="12.75">
      <c r="A187" s="4">
        <v>186</v>
      </c>
      <c r="B187" s="6"/>
    </row>
    <row r="188" spans="1:2" ht="12.75">
      <c r="A188" s="4">
        <v>187</v>
      </c>
      <c r="B188" s="6"/>
    </row>
    <row r="189" spans="1:2" ht="12.75">
      <c r="A189" s="4">
        <v>188</v>
      </c>
      <c r="B189" s="6"/>
    </row>
    <row r="190" spans="1:2" ht="12.75">
      <c r="A190" s="4">
        <v>189</v>
      </c>
      <c r="B190" s="6"/>
    </row>
    <row r="191" spans="1:2" ht="12.75">
      <c r="A191" s="4">
        <v>190</v>
      </c>
      <c r="B191" s="6"/>
    </row>
    <row r="192" spans="1:2" ht="12.75">
      <c r="A192" s="4">
        <v>191</v>
      </c>
      <c r="B192" s="6"/>
    </row>
    <row r="193" spans="1:2" ht="12.75">
      <c r="A193" s="4">
        <v>192</v>
      </c>
      <c r="B193" s="6"/>
    </row>
    <row r="194" spans="1:2" ht="12.75">
      <c r="A194" s="4">
        <v>193</v>
      </c>
      <c r="B194" s="6"/>
    </row>
    <row r="195" spans="1:2" ht="12.75">
      <c r="A195" s="4">
        <v>194</v>
      </c>
      <c r="B195" s="6"/>
    </row>
    <row r="196" spans="1:2" ht="12.75">
      <c r="A196" s="4">
        <v>195</v>
      </c>
      <c r="B196" s="6"/>
    </row>
    <row r="197" spans="1:2" ht="12.75">
      <c r="A197" s="4">
        <v>196</v>
      </c>
      <c r="B197" s="6"/>
    </row>
    <row r="198" spans="1:2" ht="12.75">
      <c r="A198" s="4">
        <v>197</v>
      </c>
      <c r="B198" s="6"/>
    </row>
    <row r="199" spans="1:2" ht="12.75">
      <c r="A199" s="4">
        <v>198</v>
      </c>
      <c r="B199" s="6"/>
    </row>
    <row r="200" spans="1:2" ht="12.75">
      <c r="A200" s="4">
        <v>199</v>
      </c>
      <c r="B200" s="6"/>
    </row>
  </sheetData>
  <sheetProtection selectLockedCells="1" selectUnlockedCells="1"/>
  <autoFilter ref="A1:O200"/>
  <printOptions/>
  <pageMargins left="0.7875" right="0.7875" top="1.025" bottom="1.025" header="0.7875" footer="0.7875"/>
  <pageSetup horizontalDpi="300" verticalDpi="300" orientation="portrait" paperSize="9" scale="79"/>
  <headerFooter alignWithMargins="0">
    <oddHeader>&amp;C&amp;"Arial,標準"&amp;A</oddHeader>
    <oddFooter>&amp;C&amp;"Arial,標準"ページ &amp;P</oddFooter>
  </headerFooter>
  <rowBreaks count="2" manualBreakCount="2">
    <brk id="67" max="255" man="1"/>
    <brk id="134" max="255" man="1"/>
  </rowBreaks>
</worksheet>
</file>

<file path=xl/worksheets/sheet3.xml><?xml version="1.0" encoding="utf-8"?>
<worksheet xmlns="http://schemas.openxmlformats.org/spreadsheetml/2006/main" xmlns:r="http://schemas.openxmlformats.org/officeDocument/2006/relationships">
  <dimension ref="A1:I31"/>
  <sheetViews>
    <sheetView workbookViewId="0" topLeftCell="A1">
      <selection activeCell="C14" sqref="C14"/>
    </sheetView>
  </sheetViews>
  <sheetFormatPr defaultColWidth="13.7109375" defaultRowHeight="12"/>
  <cols>
    <col min="1" max="1" width="14.8515625" style="11" customWidth="1"/>
    <col min="2" max="3" width="5.00390625" style="4" customWidth="1"/>
    <col min="4" max="9" width="4.00390625" style="4" customWidth="1"/>
    <col min="10" max="16384" width="12.8515625" style="4" customWidth="1"/>
  </cols>
  <sheetData>
    <row r="1" spans="1:9" ht="12.75">
      <c r="A1" s="12"/>
      <c r="B1" s="5" t="s">
        <v>105</v>
      </c>
      <c r="C1" s="5" t="s">
        <v>106</v>
      </c>
      <c r="D1" s="5" t="s">
        <v>50</v>
      </c>
      <c r="E1" s="5" t="s">
        <v>51</v>
      </c>
      <c r="F1" s="5" t="s">
        <v>52</v>
      </c>
      <c r="G1" s="5" t="s">
        <v>53</v>
      </c>
      <c r="H1" s="5" t="s">
        <v>54</v>
      </c>
      <c r="I1" s="5" t="s">
        <v>55</v>
      </c>
    </row>
    <row r="2" spans="1:8" ht="12.75">
      <c r="A2" s="13" t="s">
        <v>107</v>
      </c>
      <c r="B2" s="9">
        <v>25</v>
      </c>
      <c r="C2" s="9"/>
      <c r="D2" s="4">
        <v>8</v>
      </c>
      <c r="E2" s="4">
        <v>8</v>
      </c>
      <c r="F2" s="4">
        <v>8</v>
      </c>
      <c r="G2" s="4">
        <v>8</v>
      </c>
      <c r="H2" s="4">
        <v>8</v>
      </c>
    </row>
    <row r="3" spans="1:8" ht="12.75">
      <c r="A3" s="13" t="s">
        <v>108</v>
      </c>
      <c r="B3" s="9"/>
      <c r="C3" s="9">
        <v>20</v>
      </c>
      <c r="D3" s="4">
        <v>12</v>
      </c>
      <c r="E3" s="4">
        <v>6</v>
      </c>
      <c r="G3" s="4">
        <v>6</v>
      </c>
      <c r="H3" s="4">
        <v>6</v>
      </c>
    </row>
    <row r="4" spans="1:8" ht="12.75">
      <c r="A4" s="13" t="s">
        <v>109</v>
      </c>
      <c r="B4" s="9">
        <v>20</v>
      </c>
      <c r="C4" s="9"/>
      <c r="E4" s="4">
        <v>6</v>
      </c>
      <c r="F4" s="4">
        <v>12</v>
      </c>
      <c r="G4" s="4">
        <v>6</v>
      </c>
      <c r="H4" s="4">
        <v>6</v>
      </c>
    </row>
    <row r="5" spans="1:7" ht="12.75">
      <c r="A5" s="13" t="s">
        <v>110</v>
      </c>
      <c r="B5" s="9"/>
      <c r="C5" s="9">
        <v>10</v>
      </c>
      <c r="D5" s="4">
        <v>4</v>
      </c>
      <c r="F5" s="4">
        <v>3</v>
      </c>
      <c r="G5" s="4">
        <v>3</v>
      </c>
    </row>
    <row r="6" spans="1:8" ht="12.75">
      <c r="A6" s="13" t="s">
        <v>111</v>
      </c>
      <c r="B6" s="9">
        <v>10</v>
      </c>
      <c r="C6" s="8"/>
      <c r="D6" s="4">
        <v>3</v>
      </c>
      <c r="E6" s="4">
        <v>3</v>
      </c>
      <c r="H6" s="4">
        <v>4</v>
      </c>
    </row>
    <row r="7" spans="1:8" ht="12.75">
      <c r="A7" s="13" t="s">
        <v>112</v>
      </c>
      <c r="B7" s="9"/>
      <c r="C7" s="9">
        <v>10</v>
      </c>
      <c r="F7" s="4">
        <v>4</v>
      </c>
      <c r="G7" s="4">
        <v>3</v>
      </c>
      <c r="H7" s="4">
        <v>3</v>
      </c>
    </row>
    <row r="8" spans="1:8" ht="12.75">
      <c r="A8" s="13" t="s">
        <v>113</v>
      </c>
      <c r="B8" s="9">
        <v>10</v>
      </c>
      <c r="C8" s="9"/>
      <c r="E8" s="4">
        <v>4</v>
      </c>
      <c r="F8" s="4">
        <v>3</v>
      </c>
      <c r="H8" s="4">
        <v>3</v>
      </c>
    </row>
    <row r="9" spans="1:4" ht="12.75">
      <c r="A9" s="4" t="s">
        <v>114</v>
      </c>
      <c r="B9" s="4">
        <v>5</v>
      </c>
      <c r="D9" s="4">
        <v>5</v>
      </c>
    </row>
    <row r="10" spans="1:4" ht="12.75">
      <c r="A10" s="4" t="s">
        <v>115</v>
      </c>
      <c r="B10" s="4">
        <v>10</v>
      </c>
      <c r="D10" s="4">
        <v>10</v>
      </c>
    </row>
    <row r="11" spans="1:4" ht="12.75">
      <c r="A11" s="4" t="s">
        <v>116</v>
      </c>
      <c r="B11" s="4">
        <v>15</v>
      </c>
      <c r="D11" s="4">
        <v>20</v>
      </c>
    </row>
    <row r="12" spans="1:5" ht="12.75">
      <c r="A12" s="4" t="s">
        <v>117</v>
      </c>
      <c r="C12" s="4">
        <v>5</v>
      </c>
      <c r="E12" s="4">
        <v>5</v>
      </c>
    </row>
    <row r="13" spans="1:5" ht="12.75">
      <c r="A13" s="4" t="s">
        <v>118</v>
      </c>
      <c r="C13" s="4">
        <v>10</v>
      </c>
      <c r="E13" s="4">
        <v>10</v>
      </c>
    </row>
    <row r="14" spans="1:5" ht="12.75">
      <c r="A14" s="4" t="s">
        <v>119</v>
      </c>
      <c r="C14" s="4">
        <v>15</v>
      </c>
      <c r="E14" s="4">
        <v>20</v>
      </c>
    </row>
    <row r="15" spans="1:6" ht="12.75">
      <c r="A15" s="11" t="s">
        <v>120</v>
      </c>
      <c r="F15" s="4">
        <v>5</v>
      </c>
    </row>
    <row r="16" spans="1:6" ht="12.75">
      <c r="A16" s="11" t="s">
        <v>121</v>
      </c>
      <c r="F16" s="4">
        <v>10</v>
      </c>
    </row>
    <row r="17" spans="1:6" ht="12.75">
      <c r="A17" s="11" t="s">
        <v>122</v>
      </c>
      <c r="F17" s="4">
        <v>20</v>
      </c>
    </row>
    <row r="18" spans="1:7" ht="12.75">
      <c r="A18" s="14" t="s">
        <v>123</v>
      </c>
      <c r="G18" s="4">
        <v>5</v>
      </c>
    </row>
    <row r="19" spans="1:7" ht="12.75">
      <c r="A19" s="14" t="s">
        <v>124</v>
      </c>
      <c r="G19" s="4">
        <v>10</v>
      </c>
    </row>
    <row r="20" spans="1:7" ht="12.75">
      <c r="A20" s="11" t="s">
        <v>125</v>
      </c>
      <c r="G20" s="4">
        <v>20</v>
      </c>
    </row>
    <row r="21" spans="1:8" ht="12.75">
      <c r="A21" s="11" t="s">
        <v>126</v>
      </c>
      <c r="B21" s="4">
        <v>5</v>
      </c>
      <c r="H21" s="4">
        <v>5</v>
      </c>
    </row>
    <row r="22" spans="1:8" ht="12.75">
      <c r="A22" s="11" t="s">
        <v>127</v>
      </c>
      <c r="B22" s="4">
        <v>10</v>
      </c>
      <c r="H22" s="4">
        <v>10</v>
      </c>
    </row>
    <row r="23" spans="1:8" ht="12.75">
      <c r="A23" s="11" t="s">
        <v>128</v>
      </c>
      <c r="B23" s="4">
        <v>15</v>
      </c>
      <c r="H23" s="4">
        <v>20</v>
      </c>
    </row>
    <row r="24" spans="1:5" ht="12.75">
      <c r="A24" s="14" t="s">
        <v>129</v>
      </c>
      <c r="B24" s="4">
        <v>10</v>
      </c>
      <c r="D24" s="4">
        <v>7</v>
      </c>
      <c r="E24" s="4">
        <v>3</v>
      </c>
    </row>
    <row r="25" spans="1:6" ht="12.75">
      <c r="A25" s="14" t="s">
        <v>129</v>
      </c>
      <c r="C25" s="4">
        <v>10</v>
      </c>
      <c r="D25" s="4">
        <v>7</v>
      </c>
      <c r="F25" s="4">
        <v>3</v>
      </c>
    </row>
    <row r="26" spans="1:7" ht="12.75">
      <c r="A26" s="14" t="s">
        <v>129</v>
      </c>
      <c r="B26" s="4">
        <v>10</v>
      </c>
      <c r="D26" s="4">
        <v>7</v>
      </c>
      <c r="G26" s="4">
        <v>3</v>
      </c>
    </row>
    <row r="27" spans="1:8" ht="12.75">
      <c r="A27" s="14" t="s">
        <v>129</v>
      </c>
      <c r="D27" s="4">
        <v>7</v>
      </c>
      <c r="H27" s="4">
        <v>3</v>
      </c>
    </row>
    <row r="28" spans="1:5" ht="12.75">
      <c r="A28" s="14" t="s">
        <v>130</v>
      </c>
      <c r="D28" s="4">
        <v>14</v>
      </c>
      <c r="E28" s="4">
        <v>6</v>
      </c>
    </row>
    <row r="29" spans="1:6" ht="12.75">
      <c r="A29" s="14" t="s">
        <v>130</v>
      </c>
      <c r="D29" s="4">
        <v>14</v>
      </c>
      <c r="F29" s="4">
        <v>6</v>
      </c>
    </row>
    <row r="30" spans="1:7" ht="12.75">
      <c r="A30" s="14" t="s">
        <v>130</v>
      </c>
      <c r="D30" s="4">
        <v>14</v>
      </c>
      <c r="G30" s="4">
        <v>6</v>
      </c>
    </row>
    <row r="31" spans="1:8" ht="12.75">
      <c r="A31" s="14" t="s">
        <v>130</v>
      </c>
      <c r="D31" s="4">
        <v>14</v>
      </c>
      <c r="H31" s="4">
        <v>6</v>
      </c>
    </row>
  </sheetData>
  <sheetProtection selectLockedCells="1" selectUnlockedCells="1"/>
  <printOptions/>
  <pageMargins left="0.7875" right="0.7875" top="1.025" bottom="1.025" header="0.7875" footer="0.7875"/>
  <pageSetup horizontalDpi="300" verticalDpi="300" orientation="portrait" paperSize="9" scale="79"/>
  <headerFooter alignWithMargins="0">
    <oddHeader>&amp;C&amp;"Arial,標準"&amp;A</oddHeader>
    <oddFooter>&amp;C&amp;"Arial,標準"ページ &amp;P</oddFooter>
  </headerFooter>
</worksheet>
</file>

<file path=xl/worksheets/sheet4.xml><?xml version="1.0" encoding="utf-8"?>
<worksheet xmlns="http://schemas.openxmlformats.org/spreadsheetml/2006/main" xmlns:r="http://schemas.openxmlformats.org/officeDocument/2006/relationships">
  <dimension ref="A1:O38"/>
  <sheetViews>
    <sheetView workbookViewId="0" topLeftCell="A1">
      <selection activeCell="D13" sqref="D13"/>
    </sheetView>
  </sheetViews>
  <sheetFormatPr defaultColWidth="13.7109375" defaultRowHeight="12" zeroHeight="1"/>
  <cols>
    <col min="1" max="1" width="17.140625" style="4" customWidth="1"/>
    <col min="2" max="2" width="0" style="4" hidden="1" customWidth="1"/>
    <col min="3" max="3" width="4.00390625" style="4" customWidth="1"/>
    <col min="4" max="6" width="7.28125" style="4" customWidth="1"/>
    <col min="7" max="12" width="4.00390625" style="4" customWidth="1"/>
    <col min="13" max="13" width="7.140625" style="4" customWidth="1"/>
    <col min="14" max="14" width="6.140625" style="4" customWidth="1"/>
    <col min="15" max="15" width="42.421875" style="4" customWidth="1"/>
    <col min="16" max="16384" width="12.8515625" style="4" customWidth="1"/>
  </cols>
  <sheetData>
    <row r="1" spans="1:14" ht="12.75">
      <c r="A1" s="5" t="s">
        <v>131</v>
      </c>
      <c r="B1" s="5" t="s">
        <v>44</v>
      </c>
      <c r="C1" s="5" t="s">
        <v>46</v>
      </c>
      <c r="D1" s="5" t="s">
        <v>47</v>
      </c>
      <c r="E1" s="5" t="s">
        <v>48</v>
      </c>
      <c r="F1" s="5" t="s">
        <v>49</v>
      </c>
      <c r="G1" s="5" t="s">
        <v>50</v>
      </c>
      <c r="H1" s="5" t="s">
        <v>51</v>
      </c>
      <c r="I1" s="5" t="s">
        <v>52</v>
      </c>
      <c r="J1" s="5" t="s">
        <v>53</v>
      </c>
      <c r="K1" s="5" t="s">
        <v>54</v>
      </c>
      <c r="L1" s="5" t="s">
        <v>55</v>
      </c>
      <c r="M1" s="4" t="s">
        <v>132</v>
      </c>
      <c r="N1" s="4" t="s">
        <v>133</v>
      </c>
    </row>
    <row r="2" spans="1:15" ht="12.75">
      <c r="A2" s="15" t="s">
        <v>60</v>
      </c>
      <c r="B2" s="4">
        <f>MATCH(A2,'妖怪リスト'!$B$2:$B$200,0)</f>
        <v>2</v>
      </c>
      <c r="C2" s="4">
        <f>INDEX('妖怪リスト'!C$2:C$200,$B2,1)</f>
        <v>22</v>
      </c>
      <c r="D2" s="4">
        <f>INDEX('妖怪リスト'!D$2:D$200,$B2,1)</f>
        <v>9134</v>
      </c>
      <c r="E2" s="4">
        <f>INDEX('妖怪リスト'!E$2:E$200,$B2,1)</f>
        <v>9183</v>
      </c>
      <c r="F2" s="4">
        <f>INDEX('妖怪リスト'!F$2:F$200,$B2,1)</f>
        <v>7806</v>
      </c>
      <c r="G2" s="4">
        <f>IF(INDEX('妖怪リスト'!G$2:G$200,$B2,1)&gt;0,INDEX('妖怪リスト'!G$2:G$200,$B2,1),"")</f>
        <v>7</v>
      </c>
      <c r="H2" s="4">
        <f>IF(INDEX('妖怪リスト'!H$2:H$200,$B2,1)&gt;0,INDEX('妖怪リスト'!H$2:H$200,$B2,1),"")</f>
      </c>
      <c r="I2" s="4">
        <f>IF(INDEX('妖怪リスト'!I$2:I$200,$B2,1)&gt;0,INDEX('妖怪リスト'!I$2:I$200,$B2,1),"")</f>
      </c>
      <c r="J2" s="4">
        <f>IF(INDEX('妖怪リスト'!J$2:J$200,$B2,1)&gt;0,INDEX('妖怪リスト'!J$2:J$200,$B2,1),"")</f>
      </c>
      <c r="K2" s="4">
        <f>IF(INDEX('妖怪リスト'!K$2:K$200,$B2,1)&gt;0,INDEX('妖怪リスト'!K$2:K$200,$B2,1),"")</f>
      </c>
      <c r="L2" s="4">
        <f>IF(INDEX('妖怪リスト'!L$2:L$200,$B2,1)&gt;0,INDEX('妖怪リスト'!L$2:L$200,$B2,1),"")</f>
      </c>
      <c r="M2" s="4">
        <v>1</v>
      </c>
      <c r="O2" s="4" t="s">
        <v>134</v>
      </c>
    </row>
    <row r="3" spans="1:15" ht="12.75">
      <c r="A3" s="15" t="s">
        <v>62</v>
      </c>
      <c r="B3" s="4">
        <f>MATCH(A3,'妖怪リスト'!$B$2:$B$200,0)</f>
        <v>3</v>
      </c>
      <c r="C3" s="4">
        <f>INDEX('妖怪リスト'!$C$2:$C$200,B3,1)</f>
        <v>17</v>
      </c>
      <c r="D3" s="4">
        <f>INDEX('妖怪リスト'!D$2:D$200,$B3,1)</f>
        <v>4905</v>
      </c>
      <c r="E3" s="4">
        <f>INDEX('妖怪リスト'!E$2:E$200,$B3,1)</f>
        <v>5396</v>
      </c>
      <c r="F3" s="4">
        <f>INDEX('妖怪リスト'!F$2:F$200,$B3,1)</f>
        <v>4289</v>
      </c>
      <c r="G3" s="4">
        <f>IF(INDEX('妖怪リスト'!G$2:G$200,$B3,1)&gt;0,INDEX('妖怪リスト'!G$2:G$200,$B3,1),"")</f>
      </c>
      <c r="H3" s="4">
        <f>IF(INDEX('妖怪リスト'!H$2:H$200,$B3,1)&gt;0,INDEX('妖怪リスト'!H$2:H$200,$B3,1),"")</f>
        <v>6</v>
      </c>
      <c r="I3" s="4">
        <f>IF(INDEX('妖怪リスト'!I$2:I$200,$B3,1)&gt;0,INDEX('妖怪リスト'!I$2:I$200,$B3,1),"")</f>
      </c>
      <c r="J3" s="4">
        <f>IF(INDEX('妖怪リスト'!J$2:J$200,$B3,1)&gt;0,INDEX('妖怪リスト'!J$2:J$200,$B3,1),"")</f>
      </c>
      <c r="K3" s="4">
        <f>IF(INDEX('妖怪リスト'!K$2:K$200,$B3,1)&gt;0,INDEX('妖怪リスト'!K$2:K$200,$B3,1),"")</f>
      </c>
      <c r="L3" s="4">
        <f>IF(INDEX('妖怪リスト'!L$2:L$200,$B3,1)&gt;0,INDEX('妖怪リスト'!L$2:L$200,$B3,1),"")</f>
      </c>
      <c r="O3" s="4" t="s">
        <v>135</v>
      </c>
    </row>
    <row r="4" spans="1:15" ht="12.75">
      <c r="A4" s="15" t="s">
        <v>65</v>
      </c>
      <c r="B4" s="4">
        <f>MATCH(A4,'妖怪リスト'!$B$2:$B$200,0)</f>
        <v>4</v>
      </c>
      <c r="C4" s="4">
        <f>INDEX('妖怪リスト'!$C$2:$C$200,B4,1)</f>
        <v>14</v>
      </c>
      <c r="D4" s="4">
        <f>INDEX('妖怪リスト'!D$2:D$200,$B4,1)</f>
        <v>4171</v>
      </c>
      <c r="E4" s="4">
        <f>INDEX('妖怪リスト'!E$2:E$200,$B4,1)</f>
        <v>3537</v>
      </c>
      <c r="F4" s="4">
        <f>INDEX('妖怪リスト'!F$2:F$200,$B4,1)</f>
        <v>3849</v>
      </c>
      <c r="G4" s="4">
        <f>IF(INDEX('妖怪リスト'!G$2:G$200,$B4,1)&gt;0,INDEX('妖怪リスト'!G$2:G$200,$B4,1),"")</f>
      </c>
      <c r="H4" s="4">
        <f>IF(INDEX('妖怪リスト'!H$2:H$200,$B4,1)&gt;0,INDEX('妖怪リスト'!H$2:H$200,$B4,1),"")</f>
      </c>
      <c r="I4" s="4">
        <f>IF(INDEX('妖怪リスト'!I$2:I$200,$B4,1)&gt;0,INDEX('妖怪リスト'!I$2:I$200,$B4,1),"")</f>
      </c>
      <c r="J4" s="4">
        <f>IF(INDEX('妖怪リスト'!J$2:J$200,$B4,1)&gt;0,INDEX('妖怪リスト'!J$2:J$200,$B4,1),"")</f>
        <v>4</v>
      </c>
      <c r="K4" s="4">
        <f>IF(INDEX('妖怪リスト'!K$2:K$200,$B4,1)&gt;0,INDEX('妖怪リスト'!K$2:K$200,$B4,1),"")</f>
      </c>
      <c r="L4" s="4">
        <f>IF(INDEX('妖怪リスト'!L$2:L$200,$B4,1)&gt;0,INDEX('妖怪リスト'!L$2:L$200,$B4,1),"")</f>
      </c>
      <c r="O4" s="4" t="s">
        <v>136</v>
      </c>
    </row>
    <row r="5" spans="1:15" ht="12.75">
      <c r="A5" s="15" t="s">
        <v>68</v>
      </c>
      <c r="B5" s="4">
        <f>MATCH(A5,'妖怪リスト'!$B$2:$B$200,0)</f>
        <v>6</v>
      </c>
      <c r="C5" s="4">
        <f>INDEX('妖怪リスト'!$C$2:$C$200,B5,1)</f>
        <v>17</v>
      </c>
      <c r="D5" s="4">
        <f>INDEX('妖怪リスト'!D$2:D$200,$B5,1)</f>
        <v>6915</v>
      </c>
      <c r="E5" s="4">
        <f>INDEX('妖怪リスト'!E$2:E$200,$B5,1)</f>
        <v>7080</v>
      </c>
      <c r="F5" s="4">
        <f>INDEX('妖怪リスト'!F$2:F$200,$B5,1)</f>
        <v>7230</v>
      </c>
      <c r="G5" s="4">
        <f>IF(INDEX('妖怪リスト'!G$2:G$200,$B5,1)&gt;0,INDEX('妖怪リスト'!G$2:G$200,$B5,1),"")</f>
      </c>
      <c r="H5" s="4">
        <f>IF(INDEX('妖怪リスト'!H$2:H$200,$B5,1)&gt;0,INDEX('妖怪リスト'!H$2:H$200,$B5,1),"")</f>
      </c>
      <c r="I5" s="4">
        <f>IF(INDEX('妖怪リスト'!I$2:I$200,$B5,1)&gt;0,INDEX('妖怪リスト'!I$2:I$200,$B5,1),"")</f>
        <v>7</v>
      </c>
      <c r="J5" s="4">
        <f>IF(INDEX('妖怪リスト'!J$2:J$200,$B5,1)&gt;0,INDEX('妖怪リスト'!J$2:J$200,$B5,1),"")</f>
      </c>
      <c r="K5" s="4">
        <f>IF(INDEX('妖怪リスト'!K$2:K$200,$B5,1)&gt;0,INDEX('妖怪リスト'!K$2:K$200,$B5,1),"")</f>
      </c>
      <c r="L5" s="4">
        <f>IF(INDEX('妖怪リスト'!L$2:L$200,$B5,1)&gt;0,INDEX('妖怪リスト'!L$2:L$200,$B5,1),"")</f>
      </c>
      <c r="O5" s="4" t="s">
        <v>137</v>
      </c>
    </row>
    <row r="6" spans="1:12" ht="12.75">
      <c r="A6" s="15" t="s">
        <v>67</v>
      </c>
      <c r="B6" s="4">
        <f>MATCH(A6,'妖怪リスト'!$B$2:$B$200,0)</f>
        <v>5</v>
      </c>
      <c r="C6" s="4">
        <f>INDEX('妖怪リスト'!$C$2:$C$200,B6,1)</f>
        <v>18</v>
      </c>
      <c r="D6" s="4">
        <f>INDEX('妖怪リスト'!D$2:D$200,$B6,1)</f>
        <v>7080</v>
      </c>
      <c r="E6" s="4">
        <f>INDEX('妖怪リスト'!E$2:E$200,$B6,1)</f>
        <v>8471</v>
      </c>
      <c r="F6" s="4">
        <f>INDEX('妖怪リスト'!F$2:F$200,$B6,1)</f>
        <v>6915</v>
      </c>
      <c r="G6" s="4">
        <f>IF(INDEX('妖怪リスト'!G$2:G$200,$B6,1)&gt;0,INDEX('妖怪リスト'!G$2:G$200,$B6,1),"")</f>
        <v>7</v>
      </c>
      <c r="H6" s="4">
        <f>IF(INDEX('妖怪リスト'!H$2:H$200,$B6,1)&gt;0,INDEX('妖怪リスト'!H$2:H$200,$B6,1),"")</f>
      </c>
      <c r="I6" s="4">
        <f>IF(INDEX('妖怪リスト'!I$2:I$200,$B6,1)&gt;0,INDEX('妖怪リスト'!I$2:I$200,$B6,1),"")</f>
      </c>
      <c r="J6" s="4">
        <f>IF(INDEX('妖怪リスト'!J$2:J$200,$B6,1)&gt;0,INDEX('妖怪リスト'!J$2:J$200,$B6,1),"")</f>
      </c>
      <c r="K6" s="4">
        <f>IF(INDEX('妖怪リスト'!K$2:K$200,$B6,1)&gt;0,INDEX('妖怪リスト'!K$2:K$200,$B6,1),"")</f>
      </c>
      <c r="L6" s="4">
        <f>IF(INDEX('妖怪リスト'!L$2:L$200,$B6,1)&gt;0,INDEX('妖怪リスト'!L$2:L$200,$B6,1),"")</f>
      </c>
    </row>
    <row r="7" spans="1:15" ht="12.75">
      <c r="A7" s="15" t="s">
        <v>69</v>
      </c>
      <c r="B7" s="4">
        <f>MATCH(A7,'妖怪リスト'!$B$2:$B$200,0)</f>
        <v>7</v>
      </c>
      <c r="C7" s="4">
        <f>INDEX('妖怪リスト'!$C$2:$C$200,B7,1)</f>
        <v>15</v>
      </c>
      <c r="D7" s="4">
        <f>INDEX('妖怪リスト'!D$2:D$200,$B7,1)</f>
        <v>4913</v>
      </c>
      <c r="E7" s="4">
        <f>INDEX('妖怪リスト'!E$2:E$200,$B7,1)</f>
        <v>4317</v>
      </c>
      <c r="F7" s="4">
        <f>INDEX('妖怪リスト'!F$2:F$200,$B7,1)</f>
        <v>4844</v>
      </c>
      <c r="G7" s="4">
        <f>IF(INDEX('妖怪リスト'!G$2:G$200,$B7,1)&gt;0,INDEX('妖怪リスト'!G$2:G$200,$B7,1),"")</f>
      </c>
      <c r="H7" s="4">
        <f>IF(INDEX('妖怪リスト'!H$2:H$200,$B7,1)&gt;0,INDEX('妖怪リスト'!H$2:H$200,$B7,1),"")</f>
        <v>7</v>
      </c>
      <c r="I7" s="4">
        <f>IF(INDEX('妖怪リスト'!I$2:I$200,$B7,1)&gt;0,INDEX('妖怪リスト'!I$2:I$200,$B7,1),"")</f>
      </c>
      <c r="J7" s="4">
        <f>IF(INDEX('妖怪リスト'!J$2:J$200,$B7,1)&gt;0,INDEX('妖怪リスト'!J$2:J$200,$B7,1),"")</f>
      </c>
      <c r="K7" s="4">
        <f>IF(INDEX('妖怪リスト'!K$2:K$200,$B7,1)&gt;0,INDEX('妖怪リスト'!K$2:K$200,$B7,1),"")</f>
      </c>
      <c r="L7" s="4">
        <f>IF(INDEX('妖怪リスト'!L$2:L$200,$B7,1)&gt;0,INDEX('妖怪リスト'!L$2:L$200,$B7,1),"")</f>
      </c>
      <c r="O7" t="s">
        <v>138</v>
      </c>
    </row>
    <row r="8" spans="1:15" ht="12.75">
      <c r="A8" s="15" t="s">
        <v>79</v>
      </c>
      <c r="B8" s="4">
        <f>MATCH(A8,'妖怪リスト'!$B$2:$B$200,0)</f>
        <v>16</v>
      </c>
      <c r="C8" s="4">
        <f>INDEX('妖怪リスト'!$C$2:$C$200,B8,1)</f>
        <v>21</v>
      </c>
      <c r="D8" s="4">
        <f>INDEX('妖怪リスト'!D$2:D$200,$B8,1)</f>
        <v>8709</v>
      </c>
      <c r="E8" s="4">
        <f>INDEX('妖怪リスト'!E$2:E$200,$B8,1)</f>
        <v>8554</v>
      </c>
      <c r="F8" s="4">
        <f>INDEX('妖怪リスト'!F$2:F$200,$B8,1)</f>
        <v>8649</v>
      </c>
      <c r="G8" s="4">
        <f>IF(INDEX('妖怪リスト'!G$2:G$200,$B8,1)&gt;0,INDEX('妖怪リスト'!G$2:G$200,$B8,1),"")</f>
      </c>
      <c r="H8" s="4">
        <f>IF(INDEX('妖怪リスト'!H$2:H$200,$B8,1)&gt;0,INDEX('妖怪リスト'!H$2:H$200,$B8,1),"")</f>
      </c>
      <c r="I8" s="4">
        <f>IF(INDEX('妖怪リスト'!I$2:I$200,$B8,1)&gt;0,INDEX('妖怪リスト'!I$2:I$200,$B8,1),"")</f>
      </c>
      <c r="J8" s="4">
        <f>IF(INDEX('妖怪リスト'!J$2:J$200,$B8,1)&gt;0,INDEX('妖怪リスト'!J$2:J$200,$B8,1),"")</f>
        <v>7</v>
      </c>
      <c r="K8" s="4">
        <f>IF(INDEX('妖怪リスト'!K$2:K$200,$B8,1)&gt;0,INDEX('妖怪リスト'!K$2:K$200,$B8,1),"")</f>
      </c>
      <c r="L8" s="4">
        <f>IF(INDEX('妖怪リスト'!L$2:L$200,$B8,1)&gt;0,INDEX('妖怪リスト'!L$2:L$200,$B8,1),"")</f>
      </c>
      <c r="O8"/>
    </row>
    <row r="9" spans="1:15" ht="12.75">
      <c r="A9" s="15" t="s">
        <v>90</v>
      </c>
      <c r="B9" s="4">
        <f>MATCH(A9,'妖怪リスト'!$B$2:$B$200,0)</f>
        <v>26</v>
      </c>
      <c r="C9" s="4">
        <f>INDEX('妖怪リスト'!$C$2:$C$200,B9,1)</f>
        <v>17</v>
      </c>
      <c r="D9" s="4">
        <f>INDEX('妖怪リスト'!D$2:D$200,$B9,1)</f>
        <v>6891</v>
      </c>
      <c r="E9" s="4">
        <f>INDEX('妖怪リスト'!E$2:E$200,$B9,1)</f>
        <v>7034</v>
      </c>
      <c r="F9" s="4">
        <f>INDEX('妖怪リスト'!F$2:F$200,$B9,1)</f>
        <v>7178</v>
      </c>
      <c r="G9" s="4">
        <f>IF(INDEX('妖怪リスト'!G$2:G$200,$B9,1)&gt;0,INDEX('妖怪リスト'!G$2:G$200,$B9,1),"")</f>
      </c>
      <c r="H9" s="4">
        <f>IF(INDEX('妖怪リスト'!H$2:H$200,$B9,1)&gt;0,INDEX('妖怪リスト'!H$2:H$200,$B9,1),"")</f>
      </c>
      <c r="I9" s="4">
        <f>IF(INDEX('妖怪リスト'!I$2:I$200,$B9,1)&gt;0,INDEX('妖怪リスト'!I$2:I$200,$B9,1),"")</f>
      </c>
      <c r="J9" s="4">
        <f>IF(INDEX('妖怪リスト'!J$2:J$200,$B9,1)&gt;0,INDEX('妖怪リスト'!J$2:J$200,$B9,1),"")</f>
      </c>
      <c r="K9" s="4">
        <f>IF(INDEX('妖怪リスト'!K$2:K$200,$B9,1)&gt;0,INDEX('妖怪リスト'!K$2:K$200,$B9,1),"")</f>
        <v>7</v>
      </c>
      <c r="L9" s="4">
        <f>IF(INDEX('妖怪リスト'!L$2:L$200,$B9,1)&gt;0,INDEX('妖怪リスト'!L$2:L$200,$B9,1),"")</f>
      </c>
      <c r="N9" s="4">
        <v>1</v>
      </c>
      <c r="O9" s="4" t="s">
        <v>139</v>
      </c>
    </row>
    <row r="10" spans="1:15" ht="12.75">
      <c r="A10" s="15" t="s">
        <v>70</v>
      </c>
      <c r="B10" s="4">
        <f>MATCH(A10,'妖怪リスト'!$B$2:$B$200,0)</f>
        <v>8</v>
      </c>
      <c r="C10" s="4">
        <f>INDEX('妖怪リスト'!$C$2:$C$200,B10,1)</f>
        <v>18</v>
      </c>
      <c r="D10" s="4">
        <f>INDEX('妖怪リスト'!D$2:D$200,$B10,1)</f>
        <v>7793</v>
      </c>
      <c r="E10" s="4">
        <f>INDEX('妖怪リスト'!E$2:E$200,$B10,1)</f>
        <v>6553</v>
      </c>
      <c r="F10" s="4">
        <f>INDEX('妖怪リスト'!F$2:F$200,$B10,1)</f>
        <v>7020</v>
      </c>
      <c r="G10" s="4">
        <f>IF(INDEX('妖怪リスト'!G$2:G$200,$B10,1)&gt;0,INDEX('妖怪リスト'!G$2:G$200,$B10,1),"")</f>
      </c>
      <c r="H10" s="4">
        <f>IF(INDEX('妖怪リスト'!H$2:H$200,$B10,1)&gt;0,INDEX('妖怪リスト'!H$2:H$200,$B10,1),"")</f>
      </c>
      <c r="I10" s="4">
        <f>IF(INDEX('妖怪リスト'!I$2:I$200,$B10,1)&gt;0,INDEX('妖怪リスト'!I$2:I$200,$B10,1),"")</f>
      </c>
      <c r="J10" s="4">
        <f>IF(INDEX('妖怪リスト'!J$2:J$200,$B10,1)&gt;0,INDEX('妖怪リスト'!J$2:J$200,$B10,1),"")</f>
      </c>
      <c r="K10" s="4">
        <f>IF(INDEX('妖怪リスト'!K$2:K$200,$B10,1)&gt;0,INDEX('妖怪リスト'!K$2:K$200,$B10,1),"")</f>
        <v>7</v>
      </c>
      <c r="L10" s="4">
        <f>IF(INDEX('妖怪リスト'!L$2:L$200,$B10,1)&gt;0,INDEX('妖怪リスト'!L$2:L$200,$B10,1),"")</f>
      </c>
      <c r="O10" s="4" t="s">
        <v>140</v>
      </c>
    </row>
    <row r="11" spans="1:15" ht="12.75">
      <c r="A11" s="15" t="s">
        <v>83</v>
      </c>
      <c r="B11" s="4">
        <f>MATCH(A11,'妖怪リスト'!$B$2:$B$200,0)</f>
        <v>19</v>
      </c>
      <c r="C11" s="4">
        <f>INDEX('妖怪リスト'!$C$2:$C$200,B11,1)</f>
        <v>22</v>
      </c>
      <c r="D11" s="4">
        <f>INDEX('妖怪リスト'!D$2:D$200,$B11,1)</f>
        <v>9396</v>
      </c>
      <c r="E11" s="4">
        <f>INDEX('妖怪リスト'!E$2:E$200,$B11,1)</f>
        <v>8927</v>
      </c>
      <c r="F11" s="4">
        <f>INDEX('妖怪リスト'!F$2:F$200,$B11,1)</f>
        <v>7769</v>
      </c>
      <c r="G11" s="4">
        <f>IF(INDEX('妖怪リスト'!G$2:G$200,$B11,1)&gt;0,INDEX('妖怪リスト'!G$2:G$200,$B11,1),"")</f>
      </c>
      <c r="H11" s="4">
        <f>IF(INDEX('妖怪リスト'!H$2:H$200,$B11,1)&gt;0,INDEX('妖怪リスト'!H$2:H$200,$B11,1),"")</f>
      </c>
      <c r="I11" s="4">
        <f>IF(INDEX('妖怪リスト'!I$2:I$200,$B11,1)&gt;0,INDEX('妖怪リスト'!I$2:I$200,$B11,1),"")</f>
        <v>7</v>
      </c>
      <c r="J11" s="4">
        <f>IF(INDEX('妖怪リスト'!J$2:J$200,$B11,1)&gt;0,INDEX('妖怪リスト'!J$2:J$200,$B11,1),"")</f>
      </c>
      <c r="K11" s="4">
        <f>IF(INDEX('妖怪リスト'!K$2:K$200,$B11,1)&gt;0,INDEX('妖怪リスト'!K$2:K$200,$B11,1),"")</f>
      </c>
      <c r="L11" s="4">
        <f>IF(INDEX('妖怪リスト'!L$2:L$200,$B11,1)&gt;0,INDEX('妖怪リスト'!L$2:L$200,$B11,1),"")</f>
      </c>
      <c r="O11"/>
    </row>
    <row r="12" spans="3:15" ht="12.75">
      <c r="C12" s="16"/>
      <c r="D12" s="16"/>
      <c r="E12" s="16"/>
      <c r="F12" s="16"/>
      <c r="G12" s="16"/>
      <c r="H12" s="16"/>
      <c r="I12" s="16"/>
      <c r="J12" s="16"/>
      <c r="K12" s="16"/>
      <c r="L12" s="16"/>
      <c r="O12"/>
    </row>
    <row r="13" spans="1:12" ht="12.75">
      <c r="A13" s="9" t="s">
        <v>141</v>
      </c>
      <c r="C13" s="4">
        <f>SUM(C2:C11)</f>
        <v>181</v>
      </c>
      <c r="D13" s="4">
        <f>INT(SUM(D2:D11)+(D2*M2+D3*M3+D4*M4+D5*M5+D6*M6+D7*M7+D8*M8+D9*M9+D10*M10+D11*M11)*0.5)</f>
        <v>74474</v>
      </c>
      <c r="E13" s="4">
        <f>INT(SUM(E2:E11)+(E2*M2+E3*M3+E4*M4+E5*M5+E6*M6+E7*M7+E8*M8+E9*M9+E10*M10+E11*M11)*0.5)</f>
        <v>73643</v>
      </c>
      <c r="F13" s="4">
        <f>INT(SUM(F2:F11)+(F2*N2+F3*N3+F4*N4+F5*N5+F6*N6+F7*N7+F8*N8+F9*N9+F10*N10+F11*N11)*0.5)</f>
        <v>69138</v>
      </c>
      <c r="G13" s="4">
        <f>SUM(G2:G11)</f>
        <v>14</v>
      </c>
      <c r="H13" s="4">
        <f>SUM(H2:H11)</f>
        <v>13</v>
      </c>
      <c r="I13" s="4">
        <f>SUM(I2:I11)</f>
        <v>14</v>
      </c>
      <c r="J13" s="4">
        <f>SUM(J2:J11)</f>
        <v>11</v>
      </c>
      <c r="K13" s="4">
        <f>SUM(K2:K11)</f>
        <v>14</v>
      </c>
      <c r="L13" s="4">
        <f>SUM(L2:L11)</f>
        <v>0</v>
      </c>
    </row>
    <row r="14" ht="12.75"/>
    <row r="15" spans="3:13" ht="12.75">
      <c r="C15" s="4" t="s">
        <v>142</v>
      </c>
      <c r="E15" s="4" t="s">
        <v>105</v>
      </c>
      <c r="F15" s="4" t="s">
        <v>106</v>
      </c>
      <c r="G15" s="4">
        <f>G13</f>
        <v>14</v>
      </c>
      <c r="H15" s="4">
        <f>H13</f>
        <v>13</v>
      </c>
      <c r="I15" s="4">
        <f>I13</f>
        <v>14</v>
      </c>
      <c r="J15" s="4">
        <f>J13</f>
        <v>11</v>
      </c>
      <c r="K15" s="4">
        <f>K13</f>
        <v>14</v>
      </c>
      <c r="L15" s="4">
        <f>L13</f>
        <v>0</v>
      </c>
      <c r="M15" s="4" t="s">
        <v>143</v>
      </c>
    </row>
    <row r="16" spans="1:12" ht="12.75">
      <c r="A16" s="4" t="str">
        <f>'連携'!A2</f>
        <v>森羅万象ノ理</v>
      </c>
      <c r="C16" s="4">
        <f>IF(AND(G15&gt;='連携'!D2,H15&gt;='連携'!E2,I15&gt;='連携'!F2,J15&gt;='連携'!G2,K15&gt;='連携'!H2),1,0)</f>
        <v>1</v>
      </c>
      <c r="E16" s="4">
        <f>IF(AND($C16=1,'連携'!B2&gt;0),'連携'!B2,"")</f>
        <v>25</v>
      </c>
      <c r="F16" s="4">
        <f>IF(AND($C16=1,'連携'!C2&gt;0),'連携'!C2,"")</f>
      </c>
      <c r="G16" s="4">
        <f>G15-($C16*'連携'!D2)</f>
        <v>6</v>
      </c>
      <c r="H16" s="4">
        <f>H15-($C16*'連携'!E2)</f>
        <v>5</v>
      </c>
      <c r="I16" s="4">
        <f>I15-($C16*'連携'!F2)</f>
        <v>6</v>
      </c>
      <c r="J16" s="4">
        <f>J15-($C16*'連携'!G2)</f>
        <v>3</v>
      </c>
      <c r="K16" s="4">
        <f>K15-($C16*'連携'!H2)</f>
        <v>6</v>
      </c>
      <c r="L16" s="4">
        <f>L15-($C16*'連携'!I2)</f>
        <v>0</v>
      </c>
    </row>
    <row r="17" spans="1:12" ht="12.75">
      <c r="A17" s="4" t="str">
        <f>'連携'!A3</f>
        <v>四季繚乱之極</v>
      </c>
      <c r="C17" s="4">
        <f>IF(AND(G16&gt;='連携'!D3,H16&gt;='連携'!E3,I16&gt;='連携'!F3,J16&gt;='連携'!G3,K16&gt;='連携'!H3),1,0)</f>
        <v>0</v>
      </c>
      <c r="E17" s="4">
        <f>IF(AND($C17=1,'連携'!B3&gt;0),'連携'!B3,"")</f>
      </c>
      <c r="F17" s="4">
        <f>IF(AND($C17=1,'連携'!C3&gt;0),'連携'!C3,"")</f>
      </c>
      <c r="G17" s="4">
        <f>G16-($C17*'連携'!D3)</f>
        <v>6</v>
      </c>
      <c r="H17" s="4">
        <f>H16-($C17*'連携'!E3)</f>
        <v>5</v>
      </c>
      <c r="I17" s="4">
        <f>I16-($C17*'連携'!F3)</f>
        <v>6</v>
      </c>
      <c r="J17" s="4">
        <f>J16-($C17*'連携'!G3)</f>
        <v>3</v>
      </c>
      <c r="K17" s="4">
        <f>K16-($C17*'連携'!H3)</f>
        <v>6</v>
      </c>
      <c r="L17" s="4">
        <f>L16-($C17*'連携'!I3)</f>
        <v>0</v>
      </c>
    </row>
    <row r="18" spans="1:12" ht="12.75">
      <c r="A18" s="4" t="str">
        <f>'連携'!A4</f>
        <v>四季満来之極</v>
      </c>
      <c r="C18" s="4">
        <f>IF(AND(G17&gt;='連携'!D4,H17&gt;='連携'!E4,I17&gt;='連携'!F4,J17&gt;='連携'!G4,K17&gt;='連携'!H4),1,0)</f>
        <v>0</v>
      </c>
      <c r="E18" s="4">
        <f>IF(AND($C18=1,'連携'!B4&gt;0),'連携'!B4,"")</f>
      </c>
      <c r="F18" s="4">
        <f>IF(AND($C18=1,'連携'!C4&gt;0),'連携'!C4,"")</f>
      </c>
      <c r="G18" s="4">
        <f>G17-($C18*'連携'!D4)</f>
        <v>6</v>
      </c>
      <c r="H18" s="4">
        <f>H17-($C18*'連携'!E4)</f>
        <v>5</v>
      </c>
      <c r="I18" s="4">
        <f>I17-($C18*'連携'!F4)</f>
        <v>6</v>
      </c>
      <c r="J18" s="4">
        <f>J17-($C18*'連携'!G4)</f>
        <v>3</v>
      </c>
      <c r="K18" s="4">
        <f>K17-($C18*'連携'!H4)</f>
        <v>6</v>
      </c>
      <c r="L18" s="4">
        <f>L17-($C18*'連携'!I4)</f>
        <v>0</v>
      </c>
    </row>
    <row r="19" spans="1:12" ht="12.75">
      <c r="A19" s="4" t="str">
        <f>'連携'!A5</f>
        <v>雅夏ノ祭</v>
      </c>
      <c r="C19" s="4">
        <f>IF(AND(G18&gt;='連携'!D5,H18&gt;='連携'!E5,I18&gt;='連携'!F5,J18&gt;='連携'!G5,K18&gt;='連携'!H5),1,0)</f>
        <v>1</v>
      </c>
      <c r="E19" s="4">
        <f>IF(AND($C19=1,'連携'!B5&gt;0),'連携'!B5,"")</f>
      </c>
      <c r="F19" s="4">
        <f>IF(AND($C19=1,'連携'!C5&gt;0),'連携'!C5,"")</f>
        <v>10</v>
      </c>
      <c r="G19" s="4">
        <f>G18-($C19*'連携'!D5)</f>
        <v>2</v>
      </c>
      <c r="H19" s="4">
        <f>H18-($C19*'連携'!E5)</f>
        <v>5</v>
      </c>
      <c r="I19" s="4">
        <f>I18-($C19*'連携'!F5)</f>
        <v>3</v>
      </c>
      <c r="J19" s="4">
        <f>J18-($C19*'連携'!G5)</f>
        <v>0</v>
      </c>
      <c r="K19" s="4">
        <f>K18-($C19*'連携'!H5)</f>
        <v>6</v>
      </c>
      <c r="L19" s="4">
        <f>L18-($C19*'連携'!I5)</f>
        <v>0</v>
      </c>
    </row>
    <row r="20" spans="1:12" ht="12.75">
      <c r="A20" s="4" t="str">
        <f>'連携'!A6</f>
        <v>宝春ノ歌</v>
      </c>
      <c r="C20" s="4">
        <f>IF(AND(G19&gt;='連携'!D6,H19&gt;='連携'!E6,I19&gt;='連携'!F6,J19&gt;='連携'!G6,K19&gt;='連携'!H6),1,0)</f>
        <v>0</v>
      </c>
      <c r="E20" s="4">
        <f>IF(AND($C20=1,'連携'!B6&gt;0),'連携'!B6,"")</f>
      </c>
      <c r="F20" s="4">
        <f>IF(AND($C20=1,'連携'!C6&gt;0),'連携'!C6,"")</f>
      </c>
      <c r="G20" s="4">
        <f>G19-($C20*'連携'!D6)</f>
        <v>2</v>
      </c>
      <c r="H20" s="4">
        <f>H19-($C20*'連携'!E6)</f>
        <v>5</v>
      </c>
      <c r="I20" s="4">
        <f>I19-($C20*'連携'!F6)</f>
        <v>3</v>
      </c>
      <c r="J20" s="4">
        <f>J19-($C20*'連携'!G6)</f>
        <v>0</v>
      </c>
      <c r="K20" s="4">
        <f>K19-($C20*'連携'!H6)</f>
        <v>6</v>
      </c>
      <c r="L20" s="4">
        <f>L19-($C20*'連携'!I6)</f>
        <v>0</v>
      </c>
    </row>
    <row r="21" spans="1:12" ht="12.75">
      <c r="A21" s="4" t="str">
        <f>'連携'!A7</f>
        <v>深秋ノ訪</v>
      </c>
      <c r="C21" s="4">
        <f>IF(AND(G20&gt;='連携'!D7,H20&gt;='連携'!E7,I20&gt;='連携'!F7,J20&gt;='連携'!G7,K20&gt;='連携'!H7),1,0)</f>
        <v>0</v>
      </c>
      <c r="E21" s="4">
        <f>IF(AND($C21=1,'連携'!B7&gt;0),'連携'!B7,"")</f>
      </c>
      <c r="F21" s="4">
        <f>IF(AND($C21=1,'連携'!C7&gt;0),'連携'!C7,"")</f>
      </c>
      <c r="G21" s="4">
        <f>G20-($C21*'連携'!D7)</f>
        <v>2</v>
      </c>
      <c r="H21" s="4">
        <f>H20-($C21*'連携'!E7)</f>
        <v>5</v>
      </c>
      <c r="I21" s="4">
        <f>I20-($C21*'連携'!F7)</f>
        <v>3</v>
      </c>
      <c r="J21" s="4">
        <f>J20-($C21*'連携'!G7)</f>
        <v>0</v>
      </c>
      <c r="K21" s="4">
        <f>K20-($C21*'連携'!H7)</f>
        <v>6</v>
      </c>
      <c r="L21" s="4">
        <f>L20-($C21*'連携'!I7)</f>
        <v>0</v>
      </c>
    </row>
    <row r="22" spans="1:12" ht="12.75">
      <c r="A22" s="4" t="str">
        <f>'連携'!A8</f>
        <v>静冬ノ籠</v>
      </c>
      <c r="C22" s="4">
        <f>IF(AND(G21&gt;='連携'!D8,H21&gt;='連携'!E8,I21&gt;='連携'!F8,J21&gt;='連携'!G8,K21&gt;='連携'!H8),1,0)</f>
        <v>1</v>
      </c>
      <c r="E22" s="4">
        <f>IF(AND($C22=1,'連携'!B8&gt;0),'連携'!B8,"")</f>
        <v>10</v>
      </c>
      <c r="F22" s="4">
        <f>IF(AND($C22=1,'連携'!C8&gt;0),'連携'!C8,"")</f>
      </c>
      <c r="G22" s="4">
        <f>G21-($C22*'連携'!D8)</f>
        <v>2</v>
      </c>
      <c r="H22" s="4">
        <f>H21-($C22*'連携'!E8)</f>
        <v>1</v>
      </c>
      <c r="I22" s="4">
        <f>I21-($C22*'連携'!F8)</f>
        <v>0</v>
      </c>
      <c r="J22" s="4">
        <f>J21-($C22*'連携'!G8)</f>
        <v>0</v>
      </c>
      <c r="K22" s="4">
        <f>K21-($C22*'連携'!H8)</f>
        <v>3</v>
      </c>
      <c r="L22" s="4">
        <f>L21-($C22*'連携'!I8)</f>
        <v>0</v>
      </c>
    </row>
    <row r="23" ht="12.75"/>
    <row r="36" ht="12.75"/>
    <row r="37" spans="5:12" ht="12.75">
      <c r="E37" s="16" t="s">
        <v>105</v>
      </c>
      <c r="F37" s="16" t="s">
        <v>106</v>
      </c>
      <c r="G37" s="17"/>
      <c r="H37" s="17"/>
      <c r="I37" s="17"/>
      <c r="J37" s="17"/>
      <c r="K37" s="17"/>
      <c r="L37" s="17"/>
    </row>
    <row r="38" spans="1:6" ht="12.75">
      <c r="A38" s="9" t="s">
        <v>144</v>
      </c>
      <c r="B38" s="9"/>
      <c r="C38" s="9"/>
      <c r="E38" s="4">
        <f>SUM(E16:E35)</f>
        <v>35</v>
      </c>
      <c r="F38" s="4">
        <f>SUM(F16:F35)</f>
        <v>10</v>
      </c>
    </row>
    <row r="65536" ht="12.75"/>
  </sheetData>
  <sheetProtection selectLockedCells="1" selectUnlockedCells="1"/>
  <mergeCells count="2">
    <mergeCell ref="C15:D15"/>
    <mergeCell ref="A38:C38"/>
  </mergeCells>
  <conditionalFormatting sqref="C16:C22">
    <cfRule type="cellIs" priority="1" dxfId="0" operator="equal" stopIfTrue="1">
      <formula>1</formula>
    </cfRule>
  </conditionalFormatting>
  <conditionalFormatting sqref="C16:C35">
    <cfRule type="cellIs" priority="2" dxfId="0" operator="equal" stopIfTrue="1">
      <formula>1</formula>
    </cfRule>
  </conditionalFormatting>
  <dataValidations count="3">
    <dataValidation type="list" operator="equal" allowBlank="1" showErrorMessage="1" sqref="A2">
      <formula1>妖怪リスト!$B$2:$B$200</formula1>
    </dataValidation>
    <dataValidation type="list" operator="equal" allowBlank="1" showErrorMessage="1" sqref="A3">
      <formula1>妖怪リスト!$B$2:$B$200</formula1>
    </dataValidation>
    <dataValidation type="list" operator="equal" allowBlank="1" showErrorMessage="1" sqref="A4:A11">
      <formula1>妖怪リスト!$B$2:$B$200</formula1>
    </dataValidation>
  </dataValidations>
  <printOptions/>
  <pageMargins left="0.7875" right="0.7875" top="1.025" bottom="1.025" header="0.7875" footer="0.7875"/>
  <pageSetup horizontalDpi="300" verticalDpi="300" orientation="portrait" paperSize="9" scale="79"/>
  <headerFooter alignWithMargins="0">
    <oddHeader>&amp;C&amp;"Arial,標準"&amp;A</oddHeader>
    <oddFooter>&amp;C&amp;"Arial,標準"ページ &amp;P</oddFooter>
  </headerFooter>
</worksheet>
</file>

<file path=xl/worksheets/sheet5.xml><?xml version="1.0" encoding="utf-8"?>
<worksheet xmlns="http://schemas.openxmlformats.org/spreadsheetml/2006/main" xmlns:r="http://schemas.openxmlformats.org/officeDocument/2006/relationships">
  <dimension ref="A1:O38"/>
  <sheetViews>
    <sheetView workbookViewId="0" topLeftCell="A1">
      <selection activeCell="F7" sqref="F7"/>
    </sheetView>
  </sheetViews>
  <sheetFormatPr defaultColWidth="13.7109375" defaultRowHeight="12" zeroHeight="1"/>
  <cols>
    <col min="1" max="1" width="23.7109375" style="4" customWidth="1"/>
    <col min="2" max="2" width="0" style="4" hidden="1" customWidth="1"/>
    <col min="3" max="3" width="4.00390625" style="4" customWidth="1"/>
    <col min="4" max="6" width="6.140625" style="4" customWidth="1"/>
    <col min="7" max="12" width="4.00390625" style="4" customWidth="1"/>
    <col min="13" max="13" width="7.140625" style="4" customWidth="1"/>
    <col min="14" max="14" width="6.140625" style="4" customWidth="1"/>
    <col min="15" max="15" width="42.421875" style="4" customWidth="1"/>
    <col min="16" max="16384" width="12.8515625" style="4" customWidth="1"/>
  </cols>
  <sheetData>
    <row r="1" spans="1:14" ht="12.75">
      <c r="A1" s="5" t="s">
        <v>131</v>
      </c>
      <c r="B1" s="5" t="s">
        <v>44</v>
      </c>
      <c r="C1" s="5" t="s">
        <v>46</v>
      </c>
      <c r="D1" s="5" t="s">
        <v>47</v>
      </c>
      <c r="E1" s="5" t="s">
        <v>48</v>
      </c>
      <c r="F1" s="5" t="s">
        <v>49</v>
      </c>
      <c r="G1" s="5" t="s">
        <v>50</v>
      </c>
      <c r="H1" s="5" t="s">
        <v>51</v>
      </c>
      <c r="I1" s="5" t="s">
        <v>52</v>
      </c>
      <c r="J1" s="5" t="s">
        <v>53</v>
      </c>
      <c r="K1" s="5" t="s">
        <v>54</v>
      </c>
      <c r="L1" s="5" t="s">
        <v>55</v>
      </c>
      <c r="M1" s="4" t="s">
        <v>132</v>
      </c>
      <c r="N1" s="4" t="s">
        <v>133</v>
      </c>
    </row>
    <row r="2" spans="1:15" ht="12.75">
      <c r="A2" s="15" t="s">
        <v>60</v>
      </c>
      <c r="B2" s="4">
        <f>MATCH(A2,'妖怪リスト'!$B$2:$B$200,0)</f>
        <v>2</v>
      </c>
      <c r="C2" s="4">
        <f>INDEX('妖怪リスト'!C$2:C$200,$B2,1)</f>
        <v>22</v>
      </c>
      <c r="D2" s="4">
        <f>INDEX('妖怪リスト'!D$2:D$200,$B2,1)</f>
        <v>9134</v>
      </c>
      <c r="E2" s="4">
        <f>INDEX('妖怪リスト'!E$2:E$200,$B2,1)</f>
        <v>9183</v>
      </c>
      <c r="F2" s="4">
        <f>INDEX('妖怪リスト'!F$2:F$200,$B2,1)</f>
        <v>7806</v>
      </c>
      <c r="G2" s="4">
        <f>IF(INDEX('妖怪リスト'!G$2:G$200,$B2,1)&gt;0,INDEX('妖怪リスト'!G$2:G$200,$B2,1),"")</f>
        <v>7</v>
      </c>
      <c r="H2" s="4">
        <f>IF(INDEX('妖怪リスト'!H$2:H$200,$B2,1)&gt;0,INDEX('妖怪リスト'!H$2:H$200,$B2,1),"")</f>
      </c>
      <c r="I2" s="4">
        <f>IF(INDEX('妖怪リスト'!I$2:I$200,$B2,1)&gt;0,INDEX('妖怪リスト'!I$2:I$200,$B2,1),"")</f>
      </c>
      <c r="J2" s="4">
        <f>IF(INDEX('妖怪リスト'!J$2:J$200,$B2,1)&gt;0,INDEX('妖怪リスト'!J$2:J$200,$B2,1),"")</f>
      </c>
      <c r="K2" s="4">
        <f>IF(INDEX('妖怪リスト'!K$2:K$200,$B2,1)&gt;0,INDEX('妖怪リスト'!K$2:K$200,$B2,1),"")</f>
      </c>
      <c r="L2" s="4">
        <f>IF(INDEX('妖怪リスト'!L$2:L$200,$B2,1)&gt;0,INDEX('妖怪リスト'!L$2:L$200,$B2,1),"")</f>
      </c>
      <c r="M2" s="4">
        <v>1</v>
      </c>
      <c r="O2" s="4" t="s">
        <v>134</v>
      </c>
    </row>
    <row r="3" spans="1:15" ht="12.75">
      <c r="A3" s="15" t="s">
        <v>62</v>
      </c>
      <c r="B3" s="4">
        <f>MATCH(A3,'妖怪リスト'!$B$2:$B$200,0)</f>
        <v>3</v>
      </c>
      <c r="C3" s="4">
        <f>INDEX('妖怪リスト'!$C$2:$C$200,B3,1)</f>
        <v>17</v>
      </c>
      <c r="D3" s="4">
        <f>INDEX('妖怪リスト'!D$2:D$200,$B3,1)</f>
        <v>4905</v>
      </c>
      <c r="E3" s="4">
        <f>INDEX('妖怪リスト'!E$2:E$200,$B3,1)</f>
        <v>5396</v>
      </c>
      <c r="F3" s="4">
        <f>INDEX('妖怪リスト'!F$2:F$200,$B3,1)</f>
        <v>4289</v>
      </c>
      <c r="G3" s="4">
        <f>IF(INDEX('妖怪リスト'!G$2:G$200,$B3,1)&gt;0,INDEX('妖怪リスト'!G$2:G$200,$B3,1),"")</f>
      </c>
      <c r="H3" s="4">
        <f>IF(INDEX('妖怪リスト'!H$2:H$200,$B3,1)&gt;0,INDEX('妖怪リスト'!H$2:H$200,$B3,1),"")</f>
        <v>6</v>
      </c>
      <c r="I3" s="4">
        <f>IF(INDEX('妖怪リスト'!I$2:I$200,$B3,1)&gt;0,INDEX('妖怪リスト'!I$2:I$200,$B3,1),"")</f>
      </c>
      <c r="J3" s="4">
        <f>IF(INDEX('妖怪リスト'!J$2:J$200,$B3,1)&gt;0,INDEX('妖怪リスト'!J$2:J$200,$B3,1),"")</f>
      </c>
      <c r="K3" s="4">
        <f>IF(INDEX('妖怪リスト'!K$2:K$200,$B3,1)&gt;0,INDEX('妖怪リスト'!K$2:K$200,$B3,1),"")</f>
      </c>
      <c r="L3" s="4">
        <f>IF(INDEX('妖怪リスト'!L$2:L$200,$B3,1)&gt;0,INDEX('妖怪リスト'!L$2:L$200,$B3,1),"")</f>
      </c>
      <c r="O3" s="4" t="s">
        <v>135</v>
      </c>
    </row>
    <row r="4" spans="1:15" ht="12.75">
      <c r="A4" s="15" t="s">
        <v>65</v>
      </c>
      <c r="B4" s="4">
        <f>MATCH(A4,'妖怪リスト'!$B$2:$B$200,0)</f>
        <v>4</v>
      </c>
      <c r="C4" s="4">
        <f>INDEX('妖怪リスト'!$C$2:$C$200,B4,1)</f>
        <v>14</v>
      </c>
      <c r="D4" s="4">
        <f>INDEX('妖怪リスト'!D$2:D$200,$B4,1)</f>
        <v>4171</v>
      </c>
      <c r="E4" s="4">
        <f>INDEX('妖怪リスト'!E$2:E$200,$B4,1)</f>
        <v>3537</v>
      </c>
      <c r="F4" s="4">
        <f>INDEX('妖怪リスト'!F$2:F$200,$B4,1)</f>
        <v>3849</v>
      </c>
      <c r="G4" s="4">
        <f>IF(INDEX('妖怪リスト'!G$2:G$200,$B4,1)&gt;0,INDEX('妖怪リスト'!G$2:G$200,$B4,1),"")</f>
      </c>
      <c r="H4" s="4">
        <f>IF(INDEX('妖怪リスト'!H$2:H$200,$B4,1)&gt;0,INDEX('妖怪リスト'!H$2:H$200,$B4,1),"")</f>
      </c>
      <c r="I4" s="4">
        <f>IF(INDEX('妖怪リスト'!I$2:I$200,$B4,1)&gt;0,INDEX('妖怪リスト'!I$2:I$200,$B4,1),"")</f>
      </c>
      <c r="J4" s="4">
        <f>IF(INDEX('妖怪リスト'!J$2:J$200,$B4,1)&gt;0,INDEX('妖怪リスト'!J$2:J$200,$B4,1),"")</f>
        <v>4</v>
      </c>
      <c r="K4" s="4">
        <f>IF(INDEX('妖怪リスト'!K$2:K$200,$B4,1)&gt;0,INDEX('妖怪リスト'!K$2:K$200,$B4,1),"")</f>
      </c>
      <c r="L4" s="4">
        <f>IF(INDEX('妖怪リスト'!L$2:L$200,$B4,1)&gt;0,INDEX('妖怪リスト'!L$2:L$200,$B4,1),"")</f>
      </c>
      <c r="O4" s="4" t="s">
        <v>136</v>
      </c>
    </row>
    <row r="5" spans="1:15" ht="12.75">
      <c r="A5" s="15" t="s">
        <v>70</v>
      </c>
      <c r="B5" s="4">
        <f>MATCH(A5,'妖怪リスト'!$B$2:$B$200,0)</f>
        <v>8</v>
      </c>
      <c r="C5" s="4">
        <f>INDEX('妖怪リスト'!$C$2:$C$200,B5,1)</f>
        <v>18</v>
      </c>
      <c r="D5" s="4">
        <f>INDEX('妖怪リスト'!D$2:D$200,$B5,1)</f>
        <v>7793</v>
      </c>
      <c r="E5" s="4">
        <f>INDEX('妖怪リスト'!E$2:E$200,$B5,1)</f>
        <v>6553</v>
      </c>
      <c r="F5" s="4">
        <f>INDEX('妖怪リスト'!F$2:F$200,$B5,1)</f>
        <v>7020</v>
      </c>
      <c r="G5" s="4">
        <f>IF(INDEX('妖怪リスト'!G$2:G$200,$B5,1)&gt;0,INDEX('妖怪リスト'!G$2:G$200,$B5,1),"")</f>
      </c>
      <c r="H5" s="4">
        <f>IF(INDEX('妖怪リスト'!H$2:H$200,$B5,1)&gt;0,INDEX('妖怪リスト'!H$2:H$200,$B5,1),"")</f>
      </c>
      <c r="I5" s="4">
        <f>IF(INDEX('妖怪リスト'!I$2:I$200,$B5,1)&gt;0,INDEX('妖怪リスト'!I$2:I$200,$B5,1),"")</f>
      </c>
      <c r="J5" s="4">
        <f>IF(INDEX('妖怪リスト'!J$2:J$200,$B5,1)&gt;0,INDEX('妖怪リスト'!J$2:J$200,$B5,1),"")</f>
      </c>
      <c r="K5" s="4">
        <f>IF(INDEX('妖怪リスト'!K$2:K$200,$B5,1)&gt;0,INDEX('妖怪リスト'!K$2:K$200,$B5,1),"")</f>
        <v>7</v>
      </c>
      <c r="L5" s="4">
        <f>IF(INDEX('妖怪リスト'!L$2:L$200,$B5,1)&gt;0,INDEX('妖怪リスト'!L$2:L$200,$B5,1),"")</f>
      </c>
      <c r="O5" s="4" t="s">
        <v>137</v>
      </c>
    </row>
    <row r="6" spans="1:12" ht="12.75">
      <c r="A6" s="15" t="s">
        <v>71</v>
      </c>
      <c r="B6" s="4">
        <f>MATCH(A6,'妖怪リスト'!$B$2:$B$200,0)</f>
        <v>9</v>
      </c>
      <c r="C6" s="4">
        <f>INDEX('妖怪リスト'!$C$2:$C$200,B6,1)</f>
        <v>15</v>
      </c>
      <c r="D6" s="4">
        <f>INDEX('妖怪リスト'!D$2:D$200,$B6,1)</f>
        <v>5370</v>
      </c>
      <c r="E6" s="4">
        <f>INDEX('妖怪リスト'!E$2:E$200,$B6,1)</f>
        <v>4188</v>
      </c>
      <c r="F6" s="4">
        <f>INDEX('妖怪リスト'!F$2:F$200,$B6,1)</f>
        <v>4762</v>
      </c>
      <c r="G6" s="4">
        <f>IF(INDEX('妖怪リスト'!G$2:G$200,$B6,1)&gt;0,INDEX('妖怪リスト'!G$2:G$200,$B6,1),"")</f>
      </c>
      <c r="H6" s="4">
        <f>IF(INDEX('妖怪リスト'!H$2:H$200,$B6,1)&gt;0,INDEX('妖怪リスト'!H$2:H$200,$B6,1),"")</f>
      </c>
      <c r="I6" s="4">
        <f>IF(INDEX('妖怪リスト'!I$2:I$200,$B6,1)&gt;0,INDEX('妖怪リスト'!I$2:I$200,$B6,1),"")</f>
        <v>5</v>
      </c>
      <c r="J6" s="4">
        <f>IF(INDEX('妖怪リスト'!J$2:J$200,$B6,1)&gt;0,INDEX('妖怪リスト'!J$2:J$200,$B6,1),"")</f>
      </c>
      <c r="K6" s="4">
        <f>IF(INDEX('妖怪リスト'!K$2:K$200,$B6,1)&gt;0,INDEX('妖怪リスト'!K$2:K$200,$B6,1),"")</f>
      </c>
      <c r="L6" s="4">
        <f>IF(INDEX('妖怪リスト'!L$2:L$200,$B6,1)&gt;0,INDEX('妖怪リスト'!L$2:L$200,$B6,1),"")</f>
      </c>
    </row>
    <row r="7" spans="1:15" ht="12.75">
      <c r="A7" s="15" t="s">
        <v>72</v>
      </c>
      <c r="B7" s="4">
        <f>MATCH(A7,'妖怪リスト'!$B$2:$B$200,0)</f>
        <v>10</v>
      </c>
      <c r="C7" s="4">
        <f>INDEX('妖怪リスト'!$C$2:$C$200,B7,1)</f>
        <v>14</v>
      </c>
      <c r="D7" s="4">
        <f>INDEX('妖怪リスト'!D$2:D$200,$B7,1)</f>
        <v>3127</v>
      </c>
      <c r="E7" s="4">
        <f>INDEX('妖怪リスト'!E$2:E$200,$B7,1)</f>
        <v>2970</v>
      </c>
      <c r="F7" s="4">
        <f>INDEX('妖怪リスト'!F$2:F$200,$B7,1)</f>
        <v>2791</v>
      </c>
      <c r="G7" s="4">
        <f>IF(INDEX('妖怪リスト'!G$2:G$200,$B7,1)&gt;0,INDEX('妖怪リスト'!G$2:G$200,$B7,1),"")</f>
      </c>
      <c r="H7" s="4">
        <f>IF(INDEX('妖怪リスト'!H$2:H$200,$B7,1)&gt;0,INDEX('妖怪リスト'!H$2:H$200,$B7,1),"")</f>
      </c>
      <c r="I7" s="4">
        <f>IF(INDEX('妖怪リスト'!I$2:I$200,$B7,1)&gt;0,INDEX('妖怪リスト'!I$2:I$200,$B7,1),"")</f>
      </c>
      <c r="J7" s="4">
        <f>IF(INDEX('妖怪リスト'!J$2:J$200,$B7,1)&gt;0,INDEX('妖怪リスト'!J$2:J$200,$B7,1),"")</f>
        <v>4</v>
      </c>
      <c r="K7" s="4">
        <f>IF(INDEX('妖怪リスト'!K$2:K$200,$B7,1)&gt;0,INDEX('妖怪リスト'!K$2:K$200,$B7,1),"")</f>
      </c>
      <c r="L7" s="4">
        <f>IF(INDEX('妖怪リスト'!L$2:L$200,$B7,1)&gt;0,INDEX('妖怪リスト'!L$2:L$200,$B7,1),"")</f>
      </c>
      <c r="O7" t="s">
        <v>138</v>
      </c>
    </row>
    <row r="8" spans="1:15" ht="12.75">
      <c r="A8" s="15" t="s">
        <v>74</v>
      </c>
      <c r="B8" s="4">
        <f>MATCH(A8,'妖怪リスト'!$B$2:$B$200,0)</f>
        <v>11</v>
      </c>
      <c r="C8" s="4">
        <f>INDEX('妖怪リスト'!$C$2:$C$200,B8,1)</f>
        <v>16</v>
      </c>
      <c r="D8" s="4">
        <f>INDEX('妖怪リスト'!D$2:D$200,$B8,1)</f>
        <v>6307</v>
      </c>
      <c r="E8" s="4">
        <f>INDEX('妖怪リスト'!E$2:E$200,$B8,1)</f>
        <v>5194</v>
      </c>
      <c r="F8" s="4">
        <f>INDEX('妖怪リスト'!F$2:F$200,$B8,1)</f>
        <v>5277</v>
      </c>
      <c r="G8" s="4">
        <f>IF(INDEX('妖怪リスト'!G$2:G$200,$B8,1)&gt;0,INDEX('妖怪リスト'!G$2:G$200,$B8,1),"")</f>
      </c>
      <c r="H8" s="4">
        <f>IF(INDEX('妖怪リスト'!H$2:H$200,$B8,1)&gt;0,INDEX('妖怪リスト'!H$2:H$200,$B8,1),"")</f>
        <v>5</v>
      </c>
      <c r="I8" s="4">
        <f>IF(INDEX('妖怪リスト'!I$2:I$200,$B8,1)&gt;0,INDEX('妖怪リスト'!I$2:I$200,$B8,1),"")</f>
      </c>
      <c r="J8" s="4">
        <f>IF(INDEX('妖怪リスト'!J$2:J$200,$B8,1)&gt;0,INDEX('妖怪リスト'!J$2:J$200,$B8,1),"")</f>
      </c>
      <c r="K8" s="4">
        <f>IF(INDEX('妖怪リスト'!K$2:K$200,$B8,1)&gt;0,INDEX('妖怪リスト'!K$2:K$200,$B8,1),"")</f>
      </c>
      <c r="L8" s="4">
        <f>IF(INDEX('妖怪リスト'!L$2:L$200,$B8,1)&gt;0,INDEX('妖怪リスト'!L$2:L$200,$B8,1),"")</f>
      </c>
      <c r="O8"/>
    </row>
    <row r="9" spans="1:15" ht="12.75">
      <c r="A9" s="15" t="s">
        <v>75</v>
      </c>
      <c r="B9" s="4">
        <f>MATCH(A9,'妖怪リスト'!$B$2:$B$200,0)</f>
        <v>12</v>
      </c>
      <c r="C9" s="4">
        <f>INDEX('妖怪リスト'!$C$2:$C$200,B9,1)</f>
        <v>15</v>
      </c>
      <c r="D9" s="4">
        <f>INDEX('妖怪リスト'!D$2:D$200,$B9,1)</f>
        <v>5370</v>
      </c>
      <c r="E9" s="4">
        <f>INDEX('妖怪リスト'!E$2:E$200,$B9,1)</f>
        <v>5814</v>
      </c>
      <c r="F9" s="4">
        <f>INDEX('妖怪リスト'!F$2:F$200,$B9,1)</f>
        <v>5568</v>
      </c>
      <c r="G9" s="4">
        <f>IF(INDEX('妖怪リスト'!G$2:G$200,$B9,1)&gt;0,INDEX('妖怪リスト'!G$2:G$200,$B9,1),"")</f>
      </c>
      <c r="H9" s="4">
        <f>IF(INDEX('妖怪リスト'!H$2:H$200,$B9,1)&gt;0,INDEX('妖怪リスト'!H$2:H$200,$B9,1),"")</f>
      </c>
      <c r="I9" s="4">
        <f>IF(INDEX('妖怪リスト'!I$2:I$200,$B9,1)&gt;0,INDEX('妖怪リスト'!I$2:I$200,$B9,1),"")</f>
        <v>5</v>
      </c>
      <c r="J9" s="4">
        <f>IF(INDEX('妖怪リスト'!J$2:J$200,$B9,1)&gt;0,INDEX('妖怪リスト'!J$2:J$200,$B9,1),"")</f>
      </c>
      <c r="K9" s="4">
        <f>IF(INDEX('妖怪リスト'!K$2:K$200,$B9,1)&gt;0,INDEX('妖怪リスト'!K$2:K$200,$B9,1),"")</f>
      </c>
      <c r="L9" s="4">
        <f>IF(INDEX('妖怪リスト'!L$2:L$200,$B9,1)&gt;0,INDEX('妖怪リスト'!L$2:L$200,$B9,1),"")</f>
      </c>
      <c r="O9" s="4" t="s">
        <v>139</v>
      </c>
    </row>
    <row r="10" spans="1:15" ht="12.75">
      <c r="A10" s="15" t="s">
        <v>76</v>
      </c>
      <c r="B10" s="4">
        <f>MATCH(A10,'妖怪リスト'!$B$2:$B$200,0)</f>
        <v>13</v>
      </c>
      <c r="C10" s="4">
        <f>INDEX('妖怪リスト'!$C$2:$C$200,B10,1)</f>
        <v>13</v>
      </c>
      <c r="D10" s="4">
        <f>INDEX('妖怪リスト'!D$2:D$200,$B10,1)</f>
        <v>4493</v>
      </c>
      <c r="E10" s="4">
        <f>INDEX('妖怪リスト'!E$2:E$200,$B10,1)</f>
        <v>3637</v>
      </c>
      <c r="F10" s="4">
        <f>INDEX('妖怪リスト'!F$2:F$200,$B10,1)</f>
        <v>3790</v>
      </c>
      <c r="G10" s="4">
        <f>IF(INDEX('妖怪リスト'!G$2:G$200,$B10,1)&gt;0,INDEX('妖怪リスト'!G$2:G$200,$B10,1),"")</f>
        <v>3</v>
      </c>
      <c r="H10" s="4">
        <f>IF(INDEX('妖怪リスト'!H$2:H$200,$B10,1)&gt;0,INDEX('妖怪リスト'!H$2:H$200,$B10,1),"")</f>
      </c>
      <c r="I10" s="4">
        <f>IF(INDEX('妖怪リスト'!I$2:I$200,$B10,1)&gt;0,INDEX('妖怪リスト'!I$2:I$200,$B10,1),"")</f>
      </c>
      <c r="J10" s="4">
        <f>IF(INDEX('妖怪リスト'!J$2:J$200,$B10,1)&gt;0,INDEX('妖怪リスト'!J$2:J$200,$B10,1),"")</f>
      </c>
      <c r="K10" s="4">
        <f>IF(INDEX('妖怪リスト'!K$2:K$200,$B10,1)&gt;0,INDEX('妖怪リスト'!K$2:K$200,$B10,1),"")</f>
      </c>
      <c r="L10" s="4">
        <f>IF(INDEX('妖怪リスト'!L$2:L$200,$B10,1)&gt;0,INDEX('妖怪リスト'!L$2:L$200,$B10,1),"")</f>
      </c>
      <c r="O10" s="4" t="s">
        <v>140</v>
      </c>
    </row>
    <row r="11" spans="1:14" ht="12.75">
      <c r="A11" s="15" t="s">
        <v>90</v>
      </c>
      <c r="B11" s="4">
        <f>MATCH(A11,'妖怪リスト'!$B$2:$B$200,0)</f>
        <v>26</v>
      </c>
      <c r="C11" s="4">
        <f>INDEX('妖怪リスト'!$C$2:$C$200,B11,1)</f>
        <v>17</v>
      </c>
      <c r="D11" s="4">
        <f>INDEX('妖怪リスト'!D$2:D$200,$B11,1)</f>
        <v>6891</v>
      </c>
      <c r="E11" s="4">
        <f>INDEX('妖怪リスト'!E$2:E$200,$B11,1)</f>
        <v>7034</v>
      </c>
      <c r="F11" s="4">
        <f>INDEX('妖怪リスト'!F$2:F$200,$B11,1)</f>
        <v>7178</v>
      </c>
      <c r="G11" s="4">
        <f>IF(INDEX('妖怪リスト'!G$2:G$200,$B11,1)&gt;0,INDEX('妖怪リスト'!G$2:G$200,$B11,1),"")</f>
      </c>
      <c r="H11" s="4">
        <f>IF(INDEX('妖怪リスト'!H$2:H$200,$B11,1)&gt;0,INDEX('妖怪リスト'!H$2:H$200,$B11,1),"")</f>
      </c>
      <c r="I11" s="4">
        <f>IF(INDEX('妖怪リスト'!I$2:I$200,$B11,1)&gt;0,INDEX('妖怪リスト'!I$2:I$200,$B11,1),"")</f>
      </c>
      <c r="J11" s="4">
        <f>IF(INDEX('妖怪リスト'!J$2:J$200,$B11,1)&gt;0,INDEX('妖怪リスト'!J$2:J$200,$B11,1),"")</f>
      </c>
      <c r="K11" s="4">
        <f>IF(INDEX('妖怪リスト'!K$2:K$200,$B11,1)&gt;0,INDEX('妖怪リスト'!K$2:K$200,$B11,1),"")</f>
        <v>7</v>
      </c>
      <c r="L11" s="4">
        <f>IF(INDEX('妖怪リスト'!L$2:L$200,$B11,1)&gt;0,INDEX('妖怪リスト'!L$2:L$200,$B11,1),"")</f>
      </c>
      <c r="N11" s="4">
        <v>1</v>
      </c>
    </row>
    <row r="12" spans="3:12" ht="12.75">
      <c r="C12" s="16"/>
      <c r="D12" s="16"/>
      <c r="E12" s="16"/>
      <c r="F12" s="16"/>
      <c r="G12" s="16"/>
      <c r="H12" s="16"/>
      <c r="I12" s="16"/>
      <c r="J12" s="16"/>
      <c r="K12" s="16"/>
      <c r="L12" s="16"/>
    </row>
    <row r="13" spans="1:12" ht="12.75">
      <c r="A13" s="9" t="s">
        <v>141</v>
      </c>
      <c r="C13" s="4">
        <f>SUM(C2:C11)</f>
        <v>161</v>
      </c>
      <c r="D13" s="4">
        <f>INT(SUM(D2:D11)+(D2*M2+D3*M3+D4*M4+D5*M5+D6*M6+D7*M7+D8*M8+D9*M9+D10*M10+D11*M11)*0.5)</f>
        <v>62128</v>
      </c>
      <c r="E13" s="4">
        <f>INT(SUM(E2:E11)+(E2*M2+E3*M3+E4*M4+E5*M5+E6*M6+E7*M7+E8*M8+E9*M9+E10*M10+E11*M11)*0.5)</f>
        <v>58097</v>
      </c>
      <c r="F13" s="4">
        <f>INT(SUM(F2:F11)+(F2*N2+F3*N3+F4*N4+F5*N5+F6*N6+F7*N7+F8*N8+F9*N9+F10*N10+F11*N11)*0.5)</f>
        <v>55919</v>
      </c>
      <c r="G13" s="4">
        <f>SUM(G2:G11)</f>
        <v>10</v>
      </c>
      <c r="H13" s="4">
        <f>SUM(H2:H11)</f>
        <v>11</v>
      </c>
      <c r="I13" s="4">
        <f>SUM(I2:I11)</f>
        <v>10</v>
      </c>
      <c r="J13" s="4">
        <f>SUM(J2:J11)</f>
        <v>8</v>
      </c>
      <c r="K13" s="4">
        <f>SUM(K2:K11)</f>
        <v>14</v>
      </c>
      <c r="L13" s="4">
        <f>SUM(L2:L11)</f>
        <v>0</v>
      </c>
    </row>
    <row r="14" ht="12.75"/>
    <row r="15" spans="3:13" ht="12.75">
      <c r="C15" s="4" t="s">
        <v>142</v>
      </c>
      <c r="E15" s="4" t="s">
        <v>105</v>
      </c>
      <c r="F15" s="4" t="s">
        <v>106</v>
      </c>
      <c r="G15" s="4">
        <f>G13</f>
        <v>10</v>
      </c>
      <c r="H15" s="4">
        <f>H13</f>
        <v>11</v>
      </c>
      <c r="I15" s="4">
        <f>I13</f>
        <v>10</v>
      </c>
      <c r="J15" s="4">
        <f>J13</f>
        <v>8</v>
      </c>
      <c r="K15" s="4">
        <f>K13</f>
        <v>14</v>
      </c>
      <c r="L15" s="4">
        <f>L13</f>
        <v>0</v>
      </c>
      <c r="M15" s="4" t="s">
        <v>143</v>
      </c>
    </row>
    <row r="16" spans="1:12" ht="12.75">
      <c r="A16" s="4" t="str">
        <f>'連携'!A2</f>
        <v>森羅万象ノ理</v>
      </c>
      <c r="C16" s="4">
        <f>IF(AND(G15&gt;='連携'!D2,H15&gt;='連携'!E2,I15&gt;='連携'!F2,J15&gt;='連携'!G2,K15&gt;='連携'!H2),1,0)</f>
        <v>1</v>
      </c>
      <c r="E16" s="4">
        <f>IF(AND($C16=1,'連携'!B2&gt;0),'連携'!B2,"")</f>
        <v>25</v>
      </c>
      <c r="F16" s="4">
        <f>IF(AND($C16=1,'連携'!C2&gt;0),'連携'!C2,"")</f>
      </c>
      <c r="G16" s="4">
        <f>G15-($C16*'連携'!D2)</f>
        <v>2</v>
      </c>
      <c r="H16" s="4">
        <f>H15-($C16*'連携'!E2)</f>
        <v>3</v>
      </c>
      <c r="I16" s="4">
        <f>I15-($C16*'連携'!F2)</f>
        <v>2</v>
      </c>
      <c r="J16" s="4">
        <f>J15-($C16*'連携'!G2)</f>
        <v>0</v>
      </c>
      <c r="K16" s="4">
        <f>K15-($C16*'連携'!H2)</f>
        <v>6</v>
      </c>
      <c r="L16" s="4">
        <f>L15-($C16*'連携'!I2)</f>
        <v>0</v>
      </c>
    </row>
    <row r="17" spans="1:12" ht="12.75">
      <c r="A17" s="4" t="str">
        <f>'連携'!A3</f>
        <v>四季繚乱之極</v>
      </c>
      <c r="C17" s="4">
        <f>IF(AND(G16&gt;='連携'!D3,H16&gt;='連携'!E3,I16&gt;='連携'!F3,J16&gt;='連携'!G3,K16&gt;='連携'!H3),1,0)</f>
        <v>0</v>
      </c>
      <c r="E17" s="4">
        <f>IF(AND($C17=1,'連携'!B3&gt;0),'連携'!B3,"")</f>
      </c>
      <c r="F17" s="4">
        <f>IF(AND($C17=1,'連携'!C3&gt;0),'連携'!C3,"")</f>
      </c>
      <c r="G17" s="4">
        <f>G16-($C17*'連携'!D3)</f>
        <v>2</v>
      </c>
      <c r="H17" s="4">
        <f>H16-($C17*'連携'!E3)</f>
        <v>3</v>
      </c>
      <c r="I17" s="4">
        <f>I16-($C17*'連携'!F3)</f>
        <v>2</v>
      </c>
      <c r="J17" s="4">
        <f>J16-($C17*'連携'!G3)</f>
        <v>0</v>
      </c>
      <c r="K17" s="4">
        <f>K16-($C17*'連携'!H3)</f>
        <v>6</v>
      </c>
      <c r="L17" s="4">
        <f>L16-($C17*'連携'!I3)</f>
        <v>0</v>
      </c>
    </row>
    <row r="18" spans="1:12" ht="12.75">
      <c r="A18" s="4" t="str">
        <f>'連携'!A4</f>
        <v>四季満来之極</v>
      </c>
      <c r="C18" s="4">
        <f>IF(AND(G17&gt;='連携'!D4,H17&gt;='連携'!E4,I17&gt;='連携'!F4,J17&gt;='連携'!G4,K17&gt;='連携'!H4),1,0)</f>
        <v>0</v>
      </c>
      <c r="E18" s="4">
        <f>IF(AND($C18=1,'連携'!B4&gt;0),'連携'!B4,"")</f>
      </c>
      <c r="F18" s="4">
        <f>IF(AND($C18=1,'連携'!C4&gt;0),'連携'!C4,"")</f>
      </c>
      <c r="G18" s="4">
        <f>G17-($C18*'連携'!D4)</f>
        <v>2</v>
      </c>
      <c r="H18" s="4">
        <f>H17-($C18*'連携'!E4)</f>
        <v>3</v>
      </c>
      <c r="I18" s="4">
        <f>I17-($C18*'連携'!F4)</f>
        <v>2</v>
      </c>
      <c r="J18" s="4">
        <f>J17-($C18*'連携'!G4)</f>
        <v>0</v>
      </c>
      <c r="K18" s="4">
        <f>K17-($C18*'連携'!H4)</f>
        <v>6</v>
      </c>
      <c r="L18" s="4">
        <f>L17-($C18*'連携'!I4)</f>
        <v>0</v>
      </c>
    </row>
    <row r="19" spans="1:12" ht="12.75">
      <c r="A19" s="4" t="str">
        <f>'連携'!A5</f>
        <v>雅夏ノ祭</v>
      </c>
      <c r="C19" s="4">
        <f>IF(AND(G18&gt;='連携'!D5,H18&gt;='連携'!E5,I18&gt;='連携'!F5,J18&gt;='連携'!G5,K18&gt;='連携'!H5),1,0)</f>
        <v>0</v>
      </c>
      <c r="E19" s="4">
        <f>IF(AND($C19=1,'連携'!B5&gt;0),'連携'!B5,"")</f>
      </c>
      <c r="F19" s="4">
        <f>IF(AND($C19=1,'連携'!C5&gt;0),'連携'!C5,"")</f>
      </c>
      <c r="G19" s="4">
        <f>G18-($C19*'連携'!D5)</f>
        <v>2</v>
      </c>
      <c r="H19" s="4">
        <f>H18-($C19*'連携'!E5)</f>
        <v>3</v>
      </c>
      <c r="I19" s="4">
        <f>I18-($C19*'連携'!F5)</f>
        <v>2</v>
      </c>
      <c r="J19" s="4">
        <f>J18-($C19*'連携'!G5)</f>
        <v>0</v>
      </c>
      <c r="K19" s="4">
        <f>K18-($C19*'連携'!H5)</f>
        <v>6</v>
      </c>
      <c r="L19" s="4">
        <f>L18-($C19*'連携'!I5)</f>
        <v>0</v>
      </c>
    </row>
    <row r="20" spans="1:12" ht="12.75">
      <c r="A20" s="4" t="str">
        <f>'連携'!A6</f>
        <v>宝春ノ歌</v>
      </c>
      <c r="C20" s="4">
        <f>IF(AND(G19&gt;='連携'!D6,H19&gt;='連携'!E6,I19&gt;='連携'!F6,J19&gt;='連携'!G6,K19&gt;='連携'!H6),1,0)</f>
        <v>0</v>
      </c>
      <c r="E20" s="4">
        <f>IF(AND($C20=1,'連携'!B6&gt;0),'連携'!B6,"")</f>
      </c>
      <c r="F20" s="4">
        <f>IF(AND($C20=1,'連携'!C6&gt;0),'連携'!C6,"")</f>
      </c>
      <c r="G20" s="4">
        <f>G19-($C20*'連携'!D6)</f>
        <v>2</v>
      </c>
      <c r="H20" s="4">
        <f>H19-($C20*'連携'!E6)</f>
        <v>3</v>
      </c>
      <c r="I20" s="4">
        <f>I19-($C20*'連携'!F6)</f>
        <v>2</v>
      </c>
      <c r="J20" s="4">
        <f>J19-($C20*'連携'!G6)</f>
        <v>0</v>
      </c>
      <c r="K20" s="4">
        <f>K19-($C20*'連携'!H6)</f>
        <v>6</v>
      </c>
      <c r="L20" s="4">
        <f>L19-($C20*'連携'!I6)</f>
        <v>0</v>
      </c>
    </row>
    <row r="21" spans="1:12" ht="12.75">
      <c r="A21" s="4" t="str">
        <f>'連携'!A7</f>
        <v>深秋ノ訪</v>
      </c>
      <c r="C21" s="4">
        <f>IF(AND(G20&gt;='連携'!D7,H20&gt;='連携'!E7,I20&gt;='連携'!F7,J20&gt;='連携'!G7,K20&gt;='連携'!H7),1,0)</f>
        <v>0</v>
      </c>
      <c r="E21" s="4">
        <f>IF(AND($C21=1,'連携'!B7&gt;0),'連携'!B7,"")</f>
      </c>
      <c r="F21" s="4">
        <f>IF(AND($C21=1,'連携'!C7&gt;0),'連携'!C7,"")</f>
      </c>
      <c r="G21" s="4">
        <f>G20-($C21*'連携'!D7)</f>
        <v>2</v>
      </c>
      <c r="H21" s="4">
        <f>H20-($C21*'連携'!E7)</f>
        <v>3</v>
      </c>
      <c r="I21" s="4">
        <f>I20-($C21*'連携'!F7)</f>
        <v>2</v>
      </c>
      <c r="J21" s="4">
        <f>J20-($C21*'連携'!G7)</f>
        <v>0</v>
      </c>
      <c r="K21" s="4">
        <f>K20-($C21*'連携'!H7)</f>
        <v>6</v>
      </c>
      <c r="L21" s="4">
        <f>L20-($C21*'連携'!I7)</f>
        <v>0</v>
      </c>
    </row>
    <row r="22" spans="1:12" ht="12.75">
      <c r="A22" s="4" t="str">
        <f>'連携'!A8</f>
        <v>静冬ノ籠</v>
      </c>
      <c r="C22" s="4">
        <f>IF(AND(G21&gt;='連携'!D8,H21&gt;='連携'!E8,I21&gt;='連携'!F8,J21&gt;='連携'!G8,K21&gt;='連携'!H8),1,0)</f>
        <v>0</v>
      </c>
      <c r="E22" s="4">
        <f>IF(AND($C22=1,'連携'!B8&gt;0),'連携'!B8,"")</f>
      </c>
      <c r="F22" s="4">
        <f>IF(AND($C22=1,'連携'!C8&gt;0),'連携'!C8,"")</f>
      </c>
      <c r="G22" s="4">
        <f>G21-($C22*'連携'!D8)</f>
        <v>2</v>
      </c>
      <c r="H22" s="4">
        <f>H21-($C22*'連携'!E8)</f>
        <v>3</v>
      </c>
      <c r="I22" s="4">
        <f>I21-($C22*'連携'!F8)</f>
        <v>2</v>
      </c>
      <c r="J22" s="4">
        <f>J21-($C22*'連携'!G8)</f>
        <v>0</v>
      </c>
      <c r="K22" s="4">
        <f>K21-($C22*'連携'!H8)</f>
        <v>6</v>
      </c>
      <c r="L22" s="4">
        <f>L21-($C22*'連携'!I8)</f>
        <v>0</v>
      </c>
    </row>
    <row r="23" ht="12.75"/>
    <row r="36" ht="12.75"/>
    <row r="37" spans="5:12" ht="12.75">
      <c r="E37" s="16" t="s">
        <v>105</v>
      </c>
      <c r="F37" s="16" t="s">
        <v>106</v>
      </c>
      <c r="G37" s="17"/>
      <c r="H37" s="17"/>
      <c r="I37" s="17"/>
      <c r="J37" s="17"/>
      <c r="K37" s="17"/>
      <c r="L37" s="17"/>
    </row>
    <row r="38" spans="1:6" ht="12.75">
      <c r="A38" s="9" t="s">
        <v>144</v>
      </c>
      <c r="B38" s="9"/>
      <c r="C38" s="9"/>
      <c r="E38" s="4">
        <f>SUM(E16:E35)</f>
        <v>25</v>
      </c>
      <c r="F38" s="4">
        <f>SUM(F16:F35)</f>
        <v>0</v>
      </c>
    </row>
    <row r="65536" ht="12.75"/>
  </sheetData>
  <sheetProtection selectLockedCells="1" selectUnlockedCells="1"/>
  <mergeCells count="2">
    <mergeCell ref="C15:D15"/>
    <mergeCell ref="A38:C38"/>
  </mergeCells>
  <conditionalFormatting sqref="C16:C35">
    <cfRule type="cellIs" priority="1" dxfId="0" operator="equal" stopIfTrue="1">
      <formula>1</formula>
    </cfRule>
  </conditionalFormatting>
  <dataValidations count="3">
    <dataValidation type="list" operator="equal" allowBlank="1" showErrorMessage="1" sqref="A2">
      <formula1>妖怪リスト!$B$2:$B$200</formula1>
    </dataValidation>
    <dataValidation type="list" operator="equal" allowBlank="1" showErrorMessage="1" sqref="A3">
      <formula1>妖怪リスト!$B$2:$B$200</formula1>
    </dataValidation>
    <dataValidation type="list" operator="equal" allowBlank="1" showErrorMessage="1" sqref="A4:A11">
      <formula1>妖怪リスト!$B$2:$B$200</formula1>
    </dataValidation>
  </dataValidations>
  <printOptions/>
  <pageMargins left="0.7875" right="0.7875" top="1.025" bottom="1.025" header="0.7875" footer="0.7875"/>
  <pageSetup horizontalDpi="300" verticalDpi="300" orientation="portrait" paperSize="9" scale="79"/>
  <headerFooter alignWithMargins="0">
    <oddHeader>&amp;C&amp;"Arial,標準"&amp;A</oddHeader>
    <oddFooter>&amp;C&amp;"Arial,標準"ページ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2949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2013-08-31T03:24:34Z</dcterms:created>
  <dcterms:modified xsi:type="dcterms:W3CDTF">2013-10-11T00:22:13Z</dcterms:modified>
  <cp:category/>
  <cp:version/>
  <cp:contentType/>
  <cp:contentStatus/>
  <cp:revision>100</cp:revision>
</cp:coreProperties>
</file>