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66" activeTab="0"/>
  </bookViews>
  <sheets>
    <sheet name="使い方" sheetId="1" r:id="rId1"/>
    <sheet name="妖怪リスト" sheetId="2" r:id="rId2"/>
    <sheet name="連携" sheetId="3" r:id="rId3"/>
    <sheet name="攻デッキ" sheetId="4" r:id="rId4"/>
    <sheet name="防デッキ" sheetId="5" r:id="rId5"/>
  </sheets>
  <definedNames>
    <definedName name="_xlnm._FilterDatabase" localSheetId="1" hidden="1">'妖怪リスト'!$A$1:$O$200</definedName>
  </definedNames>
  <calcPr fullCalcOnLoad="1"/>
</workbook>
</file>

<file path=xl/sharedStrings.xml><?xml version="1.0" encoding="utf-8"?>
<sst xmlns="http://schemas.openxmlformats.org/spreadsheetml/2006/main" count="215" uniqueCount="119">
  <si>
    <r>
      <t>了法寺デッキ構築支援シート バージョン</t>
    </r>
    <r>
      <rPr>
        <sz val="10"/>
        <rFont val="Arial"/>
        <family val="2"/>
      </rPr>
      <t>1.0</t>
    </r>
  </si>
  <si>
    <t>目的</t>
  </si>
  <si>
    <t>秘連と通常連携を両立させるのを目標としてデッキを構築するときに、</t>
  </si>
  <si>
    <t>ゲーム内で行うよりも比較・検討をしやすくすることです。</t>
  </si>
  <si>
    <t>使い方</t>
  </si>
  <si>
    <t>妖怪リストに、手持ちの妖怪の名前やパラメータを入力してください。</t>
  </si>
  <si>
    <r>
      <t>(</t>
    </r>
    <r>
      <rPr>
        <sz val="10"/>
        <rFont val="ＭＳ Ｐゴシック"/>
        <family val="2"/>
      </rPr>
      <t>最初から入っているのはサンプルです。修正も可能です</t>
    </r>
    <r>
      <rPr>
        <sz val="10"/>
        <rFont val="Arial"/>
        <family val="2"/>
      </rPr>
      <t>)</t>
    </r>
  </si>
  <si>
    <r>
      <t>術</t>
    </r>
    <r>
      <rPr>
        <sz val="10"/>
        <rFont val="Arial"/>
        <family val="2"/>
      </rPr>
      <t>max</t>
    </r>
    <r>
      <rPr>
        <sz val="10"/>
        <rFont val="ＭＳ Ｐゴシック"/>
        <family val="2"/>
      </rPr>
      <t>、レア度、進化の欄は備考のようなものなので、空欄のままでも大丈夫です。</t>
    </r>
  </si>
  <si>
    <t>妖怪リストに載った妖怪は、攻デッキシート、防デッキシートで、プルダウンメニューから</t>
  </si>
  <si>
    <t>選ぶことができるようになります。</t>
  </si>
  <si>
    <r>
      <t>出場妖怪を選ぶときは、メニューバーのウィンドウ</t>
    </r>
    <r>
      <rPr>
        <sz val="10"/>
        <rFont val="Arial"/>
        <family val="2"/>
      </rPr>
      <t>-</t>
    </r>
    <r>
      <rPr>
        <sz val="10"/>
        <rFont val="ＭＳ Ｐゴシック"/>
        <family val="2"/>
      </rPr>
      <t>新しいウィンドウ を使って</t>
    </r>
  </si>
  <si>
    <t>新しいウィンドウで妖怪リストシートを開いておくとやりやすいと思います。</t>
  </si>
  <si>
    <t>法力が足りない等の理由でフルメンバーにしないときは、「空き」を選んでください。</t>
  </si>
  <si>
    <t>備考</t>
  </si>
  <si>
    <t>光の欄は用意してありますが、どのような効果があるかわかっていないので</t>
  </si>
  <si>
    <t>連携の計算の対象にはなっていません。</t>
  </si>
  <si>
    <r>
      <t>大将、副将の</t>
    </r>
    <r>
      <rPr>
        <sz val="10"/>
        <rFont val="Arial"/>
        <family val="2"/>
      </rPr>
      <t>1.5</t>
    </r>
    <r>
      <rPr>
        <sz val="10"/>
        <rFont val="ＭＳ Ｐゴシック"/>
        <family val="2"/>
      </rPr>
      <t>倍効果は計算に入れていません。</t>
    </r>
  </si>
  <si>
    <r>
      <t>妖怪リストに同じ妖怪が複数いると、</t>
    </r>
    <r>
      <rPr>
        <sz val="10"/>
        <rFont val="Arial"/>
        <family val="2"/>
      </rPr>
      <t>#</t>
    </r>
    <r>
      <rPr>
        <sz val="10"/>
        <rFont val="ＭＳ Ｐゴシック"/>
        <family val="2"/>
      </rPr>
      <t>が若いものが優先されます。</t>
    </r>
  </si>
  <si>
    <t>業火炎より下は、連携リストには載せていますが、計算には含めていません。</t>
  </si>
  <si>
    <r>
      <t>このファイルは</t>
    </r>
    <r>
      <rPr>
        <sz val="10"/>
        <rFont val="Arial"/>
        <family val="2"/>
      </rPr>
      <t xml:space="preserve">LibreOffice 4.1.1.2 </t>
    </r>
    <r>
      <rPr>
        <sz val="10"/>
        <rFont val="ＭＳ Ｐゴシック"/>
        <family val="2"/>
      </rPr>
      <t>を使って作成されました。</t>
    </r>
  </si>
  <si>
    <r>
      <t>ライセンス</t>
    </r>
    <r>
      <rPr>
        <b/>
        <sz val="10"/>
        <rFont val="Arial"/>
        <family val="2"/>
      </rPr>
      <t>(</t>
    </r>
    <r>
      <rPr>
        <b/>
        <sz val="10"/>
        <rFont val="ＭＳ Ｐゴシック"/>
        <family val="2"/>
      </rPr>
      <t>要は</t>
    </r>
    <r>
      <rPr>
        <b/>
        <sz val="10"/>
        <rFont val="Arial"/>
        <family val="2"/>
      </rPr>
      <t>new BSD</t>
    </r>
    <r>
      <rPr>
        <b/>
        <sz val="10"/>
        <rFont val="ＭＳ Ｐゴシック"/>
        <family val="2"/>
      </rPr>
      <t>です</t>
    </r>
    <r>
      <rPr>
        <b/>
        <sz val="10"/>
        <rFont val="Arial"/>
        <family val="2"/>
      </rPr>
      <t>)</t>
    </r>
  </si>
  <si>
    <t>Copyright (c) 2013, molelord</t>
  </si>
  <si>
    <t>All rights reserved.</t>
  </si>
  <si>
    <t>Redistribution and use in source and binary forms, with or without</t>
  </si>
  <si>
    <t>modification, are permitted provided that the following conditions are met:</t>
  </si>
  <si>
    <t xml:space="preserve">    * Redistributions of source code must retain the above copyright notice,</t>
  </si>
  <si>
    <t xml:space="preserve">      this list of conditions and the following disclaimer.</t>
  </si>
  <si>
    <t xml:space="preserve">    * Redistributions in binary form must reproduce the above copyright</t>
  </si>
  <si>
    <t xml:space="preserve">      notice, this list of conditions and the following disclaimer in the</t>
  </si>
  <si>
    <t xml:space="preserve">      documentation and/or other materials provided with the distribution.</t>
  </si>
  <si>
    <t xml:space="preserve">    * Neither the name of the NOODLYBOX project team nor the names of its</t>
  </si>
  <si>
    <t xml:space="preserve">      contributors may be used to endorse or promote products derived from</t>
  </si>
  <si>
    <t xml:space="preserve">      this software without specific prior written permission.</t>
  </si>
  <si>
    <t>THIS SOFTWARE IS PROVIDED BY THE COPYRIGHT HOLDERS AND CONTRIBUTORS "AS IS"</t>
  </si>
  <si>
    <t>AND ANY EXPRESS OR IMPLIED WARRANTIES, INCLUDING, BUT NOT LIMITED TO, THE</t>
  </si>
  <si>
    <t>IMPLIED WARRANTIES OF MERCHANTABILITY AND FITNESS FOR A PARTICULAR PURPOSE</t>
  </si>
  <si>
    <t>ARE DISCLAIMED. IN NO EVENT SHALL THE COPYRIGHT OWNER OR CONTRIBUTORS BE</t>
  </si>
  <si>
    <t>LIABLE FOR ANY DIRECT, INDIRECT, INCIDENTAL, SPECIAL, EXEMPLARY, OR</t>
  </si>
  <si>
    <t>CONSEQUENTIAL DAMAGES (INCLUDING, BUT NOT LIMITED TO, PROCUREMENT OF</t>
  </si>
  <si>
    <t>SUBSTITUTE GOODS OR SERVICES; LOSS OF USE, DATA, OR PROFITS; OR BUSINESS</t>
  </si>
  <si>
    <t>INTERRUPTION) HOWEVER CAUSED AND ON ANY THEORY OF LIABILITY, WHETHER IN</t>
  </si>
  <si>
    <t>CONTRACT, STRICT LIABILITY, OR TORT (INCLUDING NEGLIGENCE OR OTHERWISE)</t>
  </si>
  <si>
    <t>ARISING IN ANY WAY OUT OF THE USE OF THIS SOFTWARE, EVEN IF ADVISED OF THE</t>
  </si>
  <si>
    <t>POSSIBILITY OF SUCH DAMAGE.</t>
  </si>
  <si>
    <t>#</t>
  </si>
  <si>
    <t>名前</t>
  </si>
  <si>
    <t>法</t>
  </si>
  <si>
    <t>攻</t>
  </si>
  <si>
    <t>防</t>
  </si>
  <si>
    <t>知</t>
  </si>
  <si>
    <t>火</t>
  </si>
  <si>
    <t>水</t>
  </si>
  <si>
    <t>風</t>
  </si>
  <si>
    <t>土</t>
  </si>
  <si>
    <t>雷</t>
  </si>
  <si>
    <t>光</t>
  </si>
  <si>
    <t>術max</t>
  </si>
  <si>
    <t>レア度</t>
  </si>
  <si>
    <t>進化</t>
  </si>
  <si>
    <t>空き</t>
  </si>
  <si>
    <t>幽霊王</t>
  </si>
  <si>
    <t>S</t>
  </si>
  <si>
    <t>小袖の手</t>
  </si>
  <si>
    <t>H</t>
  </si>
  <si>
    <t>スト</t>
  </si>
  <si>
    <t>ゆうれい狸</t>
  </si>
  <si>
    <t>R</t>
  </si>
  <si>
    <t>バニー天火</t>
  </si>
  <si>
    <t>浴衣人魂</t>
  </si>
  <si>
    <t>不明</t>
  </si>
  <si>
    <t>波蛇</t>
  </si>
  <si>
    <t>聖剣ガイア</t>
  </si>
  <si>
    <t>ガウリィ</t>
  </si>
  <si>
    <t>浴衣送り提灯</t>
  </si>
  <si>
    <t>水着漫遊</t>
  </si>
  <si>
    <t>魔法少女式鬼</t>
  </si>
  <si>
    <t>水着番長</t>
  </si>
  <si>
    <t>疫病神</t>
  </si>
  <si>
    <t>玄武</t>
  </si>
  <si>
    <t>白虎</t>
  </si>
  <si>
    <t>幽霊軍団</t>
  </si>
  <si>
    <t>水着シーサー</t>
  </si>
  <si>
    <t>壱</t>
  </si>
  <si>
    <t>二口女</t>
  </si>
  <si>
    <t>毛利勝永</t>
  </si>
  <si>
    <t>水着子鬼</t>
  </si>
  <si>
    <t>制服死神</t>
  </si>
  <si>
    <t>海海女</t>
  </si>
  <si>
    <t>てんころ</t>
  </si>
  <si>
    <t>そろばん坊主</t>
  </si>
  <si>
    <t>[博識]猫娘</t>
  </si>
  <si>
    <t>しゃんしゃん火</t>
  </si>
  <si>
    <t>味+</t>
  </si>
  <si>
    <t>敵-</t>
  </si>
  <si>
    <t>森羅万象ノ理</t>
  </si>
  <si>
    <t>四季繚乱之極</t>
  </si>
  <si>
    <t>四季満来之極</t>
  </si>
  <si>
    <t>雅夏ノ祭</t>
  </si>
  <si>
    <t>宝春ノ歌</t>
  </si>
  <si>
    <t>深秋ノ訪</t>
  </si>
  <si>
    <t>静冬ノ籠</t>
  </si>
  <si>
    <t>業火炎</t>
  </si>
  <si>
    <t>獄火炎合掌</t>
  </si>
  <si>
    <t>大豪雨</t>
  </si>
  <si>
    <t>破岩激合流</t>
  </si>
  <si>
    <t>大稲妻</t>
  </si>
  <si>
    <t>雷帝怒合激</t>
  </si>
  <si>
    <t>出場妖怪</t>
  </si>
  <si>
    <t>説明</t>
  </si>
  <si>
    <t>このシートでユーザ入力が可能なのは</t>
  </si>
  <si>
    <t>薄緑のセルだけです。</t>
  </si>
  <si>
    <t>あとは自動計算されます。</t>
  </si>
  <si>
    <t>別の攻撃デッキを作りたい場合は</t>
  </si>
  <si>
    <t>このシートをコピーしてください。</t>
  </si>
  <si>
    <t>合計</t>
  </si>
  <si>
    <t>発</t>
  </si>
  <si>
    <t>←残り</t>
  </si>
  <si>
    <t>連携効果</t>
  </si>
  <si>
    <t>別の防御デッキを作りたい場合は</t>
  </si>
</sst>
</file>

<file path=xl/styles.xml><?xml version="1.0" encoding="utf-8"?>
<styleSheet xmlns="http://schemas.openxmlformats.org/spreadsheetml/2006/main">
  <numFmts count="1">
    <numFmt numFmtId="164" formatCode="GENERAL"/>
  </numFmts>
  <fonts count="6">
    <font>
      <sz val="10"/>
      <name val="ＭＳ Ｐゴシック"/>
      <family val="2"/>
    </font>
    <font>
      <sz val="10"/>
      <name val="Arial"/>
      <family val="0"/>
    </font>
    <font>
      <b/>
      <sz val="10"/>
      <name val="ＭＳ Ｐゴシック"/>
      <family val="2"/>
    </font>
    <font>
      <b/>
      <sz val="10"/>
      <name val="Arial"/>
      <family val="2"/>
    </font>
    <font>
      <sz val="10"/>
      <name val="ＭＳ ゴシック"/>
      <family val="3"/>
    </font>
    <font>
      <sz val="6.8"/>
      <name val="Segoe UI"/>
      <family val="2"/>
    </font>
  </fonts>
  <fills count="4">
    <fill>
      <patternFill/>
    </fill>
    <fill>
      <patternFill patternType="gray125"/>
    </fill>
    <fill>
      <patternFill patternType="solid">
        <fgColor indexed="26"/>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0" fillId="0" borderId="0" xfId="0" applyFont="1" applyAlignment="1">
      <alignment/>
    </xf>
    <xf numFmtId="164" fontId="2" fillId="0" borderId="0" xfId="0" applyFont="1" applyAlignment="1">
      <alignment/>
    </xf>
    <xf numFmtId="164" fontId="1" fillId="0" borderId="0" xfId="0" applyFont="1" applyAlignment="1">
      <alignment/>
    </xf>
    <xf numFmtId="164" fontId="4" fillId="0" borderId="0" xfId="0" applyFont="1" applyAlignment="1">
      <alignment/>
    </xf>
    <xf numFmtId="164" fontId="1" fillId="2" borderId="0" xfId="0" applyFont="1" applyFill="1" applyAlignment="1">
      <alignment/>
    </xf>
    <xf numFmtId="164" fontId="4" fillId="2" borderId="0" xfId="0" applyFont="1" applyFill="1" applyAlignment="1">
      <alignment/>
    </xf>
    <xf numFmtId="164" fontId="5" fillId="0" borderId="0" xfId="0" applyFont="1" applyAlignment="1">
      <alignment/>
    </xf>
    <xf numFmtId="164" fontId="4" fillId="0" borderId="0" xfId="0" applyFont="1" applyAlignment="1">
      <alignment horizontal="right" vertical="center" wrapText="1"/>
    </xf>
    <xf numFmtId="164" fontId="4" fillId="0" borderId="0" xfId="0" applyFont="1" applyAlignment="1">
      <alignment horizontal="right" wrapText="1"/>
    </xf>
    <xf numFmtId="164" fontId="4" fillId="0" borderId="0" xfId="0" applyFont="1" applyAlignment="1">
      <alignment horizontal="right"/>
    </xf>
    <xf numFmtId="164" fontId="4" fillId="0" borderId="0" xfId="0" applyFont="1" applyAlignment="1">
      <alignment horizontal="right" vertical="center"/>
    </xf>
    <xf numFmtId="164" fontId="4" fillId="0" borderId="0" xfId="0" applyFont="1" applyAlignment="1">
      <alignment horizontal="left"/>
    </xf>
    <xf numFmtId="164" fontId="4" fillId="2" borderId="0" xfId="0" applyFont="1" applyFill="1" applyAlignment="1">
      <alignment horizontal="left"/>
    </xf>
    <xf numFmtId="164" fontId="4" fillId="0" borderId="0" xfId="0" applyFont="1" applyAlignment="1">
      <alignment horizontal="left" vertical="center"/>
    </xf>
    <xf numFmtId="164" fontId="4" fillId="3" borderId="0" xfId="0" applyFont="1" applyFill="1" applyAlignment="1">
      <alignment/>
    </xf>
    <xf numFmtId="164" fontId="4" fillId="0" borderId="1" xfId="0" applyFont="1" applyBorder="1" applyAlignment="1">
      <alignment/>
    </xf>
    <xf numFmtId="164" fontId="4"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9"/>
  <sheetViews>
    <sheetView tabSelected="1" workbookViewId="0" topLeftCell="A1">
      <selection activeCell="A32" sqref="A32"/>
    </sheetView>
  </sheetViews>
  <sheetFormatPr defaultColWidth="13.7109375" defaultRowHeight="12"/>
  <cols>
    <col min="1" max="1" width="91.421875" style="0" customWidth="1"/>
    <col min="2" max="16384" width="12.8515625" style="0" customWidth="1"/>
  </cols>
  <sheetData>
    <row r="1" ht="12.75">
      <c r="A1" s="1" t="s">
        <v>0</v>
      </c>
    </row>
    <row r="2" ht="12.75">
      <c r="A2" s="2"/>
    </row>
    <row r="3" ht="12.75">
      <c r="A3" s="2" t="s">
        <v>1</v>
      </c>
    </row>
    <row r="4" ht="12.75">
      <c r="A4" t="s">
        <v>2</v>
      </c>
    </row>
    <row r="5" ht="12.75">
      <c r="A5" t="s">
        <v>3</v>
      </c>
    </row>
    <row r="7" ht="12.75">
      <c r="A7" s="2" t="s">
        <v>4</v>
      </c>
    </row>
    <row r="8" ht="12.75">
      <c r="A8" t="s">
        <v>5</v>
      </c>
    </row>
    <row r="9" ht="12.75">
      <c r="A9" s="3" t="s">
        <v>6</v>
      </c>
    </row>
    <row r="11" ht="12.75">
      <c r="A11" t="s">
        <v>7</v>
      </c>
    </row>
    <row r="13" ht="12.75">
      <c r="A13" t="s">
        <v>8</v>
      </c>
    </row>
    <row r="14" ht="12.75">
      <c r="A14" t="s">
        <v>9</v>
      </c>
    </row>
    <row r="16" ht="12.75">
      <c r="A16" t="s">
        <v>10</v>
      </c>
    </row>
    <row r="17" ht="12.75">
      <c r="A17" t="s">
        <v>11</v>
      </c>
    </row>
    <row r="19" ht="12.75">
      <c r="A19" t="s">
        <v>12</v>
      </c>
    </row>
    <row r="21" ht="12.75">
      <c r="A21" s="2" t="s">
        <v>13</v>
      </c>
    </row>
    <row r="22" ht="12.75">
      <c r="A22" t="s">
        <v>14</v>
      </c>
    </row>
    <row r="23" ht="12.75">
      <c r="A23" t="s">
        <v>15</v>
      </c>
    </row>
    <row r="25" ht="12.75">
      <c r="A25" t="s">
        <v>16</v>
      </c>
    </row>
    <row r="27" ht="12.75">
      <c r="A27" t="s">
        <v>17</v>
      </c>
    </row>
    <row r="29" ht="12.75">
      <c r="A29" t="s">
        <v>18</v>
      </c>
    </row>
    <row r="31" ht="12.75">
      <c r="A31" t="s">
        <v>19</v>
      </c>
    </row>
    <row r="33" ht="12.75">
      <c r="A33" s="2" t="s">
        <v>20</v>
      </c>
    </row>
    <row r="34" ht="12.75">
      <c r="A34" s="3" t="s">
        <v>21</v>
      </c>
    </row>
    <row r="35" ht="12.75">
      <c r="A35" s="3" t="s">
        <v>22</v>
      </c>
    </row>
    <row r="37" ht="12.75">
      <c r="A37" s="3" t="s">
        <v>23</v>
      </c>
    </row>
    <row r="38" ht="12.75">
      <c r="A38" s="3" t="s">
        <v>24</v>
      </c>
    </row>
    <row r="40" ht="12.75">
      <c r="A40" s="3" t="s">
        <v>25</v>
      </c>
    </row>
    <row r="41" ht="12.75">
      <c r="A41" s="3" t="s">
        <v>26</v>
      </c>
    </row>
    <row r="42" ht="12.75">
      <c r="A42" s="3" t="s">
        <v>27</v>
      </c>
    </row>
    <row r="43" ht="12.75">
      <c r="A43" s="3" t="s">
        <v>28</v>
      </c>
    </row>
    <row r="44" ht="12.75">
      <c r="A44" s="3" t="s">
        <v>29</v>
      </c>
    </row>
    <row r="45" ht="12.75">
      <c r="A45" s="3" t="s">
        <v>30</v>
      </c>
    </row>
    <row r="46" ht="12.75">
      <c r="A46" s="3" t="s">
        <v>31</v>
      </c>
    </row>
    <row r="47" ht="12.75">
      <c r="A47" s="3" t="s">
        <v>32</v>
      </c>
    </row>
    <row r="49" ht="12.75">
      <c r="A49" s="3" t="s">
        <v>33</v>
      </c>
    </row>
    <row r="50" ht="12.75">
      <c r="A50" s="3" t="s">
        <v>34</v>
      </c>
    </row>
    <row r="51" ht="12.75">
      <c r="A51" s="3" t="s">
        <v>35</v>
      </c>
    </row>
    <row r="52" ht="12.75">
      <c r="A52" s="3" t="s">
        <v>36</v>
      </c>
    </row>
    <row r="53" ht="12.75">
      <c r="A53" s="3" t="s">
        <v>37</v>
      </c>
    </row>
    <row r="54" ht="12.75">
      <c r="A54" s="3" t="s">
        <v>38</v>
      </c>
    </row>
    <row r="55" ht="12.75">
      <c r="A55" s="3" t="s">
        <v>39</v>
      </c>
    </row>
    <row r="56" ht="12.75">
      <c r="A56" s="3" t="s">
        <v>40</v>
      </c>
    </row>
    <row r="57" ht="12.75">
      <c r="A57" s="3" t="s">
        <v>41</v>
      </c>
    </row>
    <row r="58" ht="12.75">
      <c r="A58" s="3" t="s">
        <v>42</v>
      </c>
    </row>
    <row r="59" ht="12.75">
      <c r="A59" s="3" t="s">
        <v>43</v>
      </c>
    </row>
  </sheetData>
  <sheetProtection selectLockedCells="1" selectUnlockedCells="1"/>
  <printOptions/>
  <pageMargins left="0.7875" right="0.7875" top="1.025" bottom="1.025" header="0.7875" footer="0.7875"/>
  <pageSetup firstPageNumber="1" useFirstPageNumber="1" horizontalDpi="300" verticalDpi="300" orientation="portrait" paperSize="9" scale="93"/>
  <headerFooter alignWithMargins="0">
    <oddHeader>&amp;C&amp;"Arial,標準"&amp;A</oddHeader>
    <oddFooter>&amp;C&amp;"Arial,標準"ページ &amp;P</oddFooter>
  </headerFooter>
</worksheet>
</file>

<file path=xl/worksheets/sheet2.xml><?xml version="1.0" encoding="utf-8"?>
<worksheet xmlns="http://schemas.openxmlformats.org/spreadsheetml/2006/main" xmlns:r="http://schemas.openxmlformats.org/officeDocument/2006/relationships">
  <dimension ref="A1:O200"/>
  <sheetViews>
    <sheetView workbookViewId="0" topLeftCell="A115">
      <selection activeCell="F15" sqref="F15"/>
    </sheetView>
  </sheetViews>
  <sheetFormatPr defaultColWidth="13.7109375" defaultRowHeight="12"/>
  <cols>
    <col min="1" max="1" width="4.00390625" style="0" customWidth="1"/>
    <col min="2" max="2" width="17.140625" style="4" customWidth="1"/>
    <col min="3" max="3" width="4.00390625" style="4" customWidth="1"/>
    <col min="4" max="4" width="7.28125" style="4" customWidth="1"/>
    <col min="5" max="6" width="6.140625" style="4" customWidth="1"/>
    <col min="7" max="12" width="4.00390625" style="4" customWidth="1"/>
    <col min="13" max="13" width="7.28125" style="4" customWidth="1"/>
    <col min="14" max="14" width="8.28125" style="4" customWidth="1"/>
    <col min="15" max="15" width="6.140625" style="4" customWidth="1"/>
    <col min="16" max="16" width="5.8515625" style="4" customWidth="1"/>
    <col min="17" max="16384" width="12.8515625" style="4" customWidth="1"/>
  </cols>
  <sheetData>
    <row r="1" spans="1:15" ht="12.75">
      <c r="A1" s="5" t="s">
        <v>44</v>
      </c>
      <c r="B1" s="6" t="s">
        <v>45</v>
      </c>
      <c r="C1" s="6" t="s">
        <v>46</v>
      </c>
      <c r="D1" s="6" t="s">
        <v>47</v>
      </c>
      <c r="E1" s="6" t="s">
        <v>48</v>
      </c>
      <c r="F1" s="6" t="s">
        <v>49</v>
      </c>
      <c r="G1" s="6" t="s">
        <v>50</v>
      </c>
      <c r="H1" s="6" t="s">
        <v>51</v>
      </c>
      <c r="I1" s="6" t="s">
        <v>52</v>
      </c>
      <c r="J1" s="6" t="s">
        <v>53</v>
      </c>
      <c r="K1" s="6" t="s">
        <v>54</v>
      </c>
      <c r="L1" s="6" t="s">
        <v>55</v>
      </c>
      <c r="M1" s="6" t="s">
        <v>56</v>
      </c>
      <c r="N1" s="6" t="s">
        <v>57</v>
      </c>
      <c r="O1" s="6" t="s">
        <v>58</v>
      </c>
    </row>
    <row r="2" spans="1:6" ht="12.75">
      <c r="A2">
        <v>1</v>
      </c>
      <c r="B2" s="4" t="s">
        <v>59</v>
      </c>
      <c r="C2" s="4">
        <v>0</v>
      </c>
      <c r="D2" s="4">
        <v>0</v>
      </c>
      <c r="E2" s="4">
        <v>0</v>
      </c>
      <c r="F2" s="4">
        <v>0</v>
      </c>
    </row>
    <row r="3" spans="1:15" ht="12.75">
      <c r="A3">
        <v>2</v>
      </c>
      <c r="B3" s="4" t="s">
        <v>60</v>
      </c>
      <c r="C3" s="4">
        <v>22</v>
      </c>
      <c r="D3" s="4">
        <v>9134</v>
      </c>
      <c r="E3" s="4">
        <v>9183</v>
      </c>
      <c r="F3" s="4">
        <v>7806</v>
      </c>
      <c r="G3" s="4">
        <v>7</v>
      </c>
      <c r="N3" s="4" t="s">
        <v>61</v>
      </c>
      <c r="O3" s="4">
        <v>31</v>
      </c>
    </row>
    <row r="4" spans="1:15" ht="12.75">
      <c r="A4">
        <v>3</v>
      </c>
      <c r="B4" s="4" t="s">
        <v>62</v>
      </c>
      <c r="C4" s="4">
        <v>17</v>
      </c>
      <c r="D4" s="4">
        <v>4905</v>
      </c>
      <c r="E4" s="4">
        <v>5396</v>
      </c>
      <c r="F4" s="4">
        <v>4289</v>
      </c>
      <c r="H4" s="4">
        <v>6</v>
      </c>
      <c r="N4" s="4" t="s">
        <v>63</v>
      </c>
      <c r="O4" s="4" t="s">
        <v>64</v>
      </c>
    </row>
    <row r="5" spans="1:15" ht="12.75">
      <c r="A5">
        <v>4</v>
      </c>
      <c r="B5" s="4" t="s">
        <v>65</v>
      </c>
      <c r="C5" s="4">
        <v>14</v>
      </c>
      <c r="D5" s="4">
        <v>4171</v>
      </c>
      <c r="E5" s="4">
        <v>3537</v>
      </c>
      <c r="F5" s="4">
        <v>3849</v>
      </c>
      <c r="J5" s="4">
        <v>4</v>
      </c>
      <c r="N5" s="4" t="s">
        <v>66</v>
      </c>
      <c r="O5" s="4" t="s">
        <v>64</v>
      </c>
    </row>
    <row r="6" spans="1:15" ht="12.75">
      <c r="A6">
        <v>5</v>
      </c>
      <c r="B6" s="4" t="s">
        <v>67</v>
      </c>
      <c r="C6" s="4">
        <v>22</v>
      </c>
      <c r="D6" s="4">
        <v>8344</v>
      </c>
      <c r="E6" s="4">
        <v>9010</v>
      </c>
      <c r="F6" s="4">
        <v>8676</v>
      </c>
      <c r="G6" s="4">
        <v>7</v>
      </c>
      <c r="N6" s="4" t="s">
        <v>61</v>
      </c>
      <c r="O6" s="4">
        <v>33</v>
      </c>
    </row>
    <row r="7" spans="1:15" ht="12.75">
      <c r="A7">
        <v>6</v>
      </c>
      <c r="B7" s="4" t="s">
        <v>68</v>
      </c>
      <c r="C7" s="4">
        <v>21</v>
      </c>
      <c r="D7" s="4">
        <v>8709</v>
      </c>
      <c r="E7" s="4">
        <v>8554</v>
      </c>
      <c r="F7" s="4">
        <v>8649</v>
      </c>
      <c r="J7" s="4">
        <v>7</v>
      </c>
      <c r="N7" s="4" t="s">
        <v>61</v>
      </c>
      <c r="O7" s="4" t="s">
        <v>69</v>
      </c>
    </row>
    <row r="8" spans="1:15" ht="12.75">
      <c r="A8">
        <v>7</v>
      </c>
      <c r="B8" s="4" t="s">
        <v>70</v>
      </c>
      <c r="C8" s="4">
        <v>22</v>
      </c>
      <c r="D8" s="4">
        <v>10262</v>
      </c>
      <c r="E8" s="4">
        <v>7769</v>
      </c>
      <c r="F8" s="4">
        <v>7769</v>
      </c>
      <c r="H8" s="4">
        <v>7</v>
      </c>
      <c r="N8" s="4" t="s">
        <v>61</v>
      </c>
      <c r="O8" s="4">
        <v>31</v>
      </c>
    </row>
    <row r="9" spans="1:15" ht="12.75">
      <c r="A9">
        <v>8</v>
      </c>
      <c r="B9" s="4" t="s">
        <v>71</v>
      </c>
      <c r="C9" s="4">
        <v>21</v>
      </c>
      <c r="D9" s="4">
        <v>9478</v>
      </c>
      <c r="E9" s="4">
        <v>8612</v>
      </c>
      <c r="F9" s="4">
        <v>6598</v>
      </c>
      <c r="J9" s="4">
        <v>6</v>
      </c>
      <c r="N9" s="4" t="s">
        <v>61</v>
      </c>
      <c r="O9" s="4">
        <v>31</v>
      </c>
    </row>
    <row r="10" spans="1:15" ht="12.75">
      <c r="A10">
        <v>9</v>
      </c>
      <c r="B10" s="4" t="s">
        <v>72</v>
      </c>
      <c r="C10" s="4">
        <v>22</v>
      </c>
      <c r="D10" s="4">
        <v>9396</v>
      </c>
      <c r="E10" s="4">
        <v>8927</v>
      </c>
      <c r="F10" s="4">
        <v>7769</v>
      </c>
      <c r="I10" s="4">
        <v>7</v>
      </c>
      <c r="N10" s="4" t="s">
        <v>61</v>
      </c>
      <c r="O10" s="4">
        <v>31</v>
      </c>
    </row>
    <row r="11" spans="1:15" ht="12.75">
      <c r="A11">
        <v>10</v>
      </c>
      <c r="B11" s="4" t="s">
        <v>73</v>
      </c>
      <c r="C11" s="4">
        <v>21</v>
      </c>
      <c r="D11" s="4">
        <v>8971</v>
      </c>
      <c r="E11" s="4">
        <v>8817</v>
      </c>
      <c r="F11" s="4">
        <v>7090</v>
      </c>
      <c r="G11" s="4">
        <v>6</v>
      </c>
      <c r="N11" s="4" t="s">
        <v>61</v>
      </c>
      <c r="O11" s="4">
        <v>31</v>
      </c>
    </row>
    <row r="12" spans="1:15" ht="12.75">
      <c r="A12">
        <v>11</v>
      </c>
      <c r="B12" s="4" t="s">
        <v>74</v>
      </c>
      <c r="C12" s="4">
        <v>22</v>
      </c>
      <c r="D12" s="4">
        <v>8624</v>
      </c>
      <c r="E12" s="4">
        <v>8624</v>
      </c>
      <c r="F12" s="4">
        <v>8624</v>
      </c>
      <c r="G12" s="4">
        <v>7</v>
      </c>
      <c r="N12" s="4" t="s">
        <v>61</v>
      </c>
      <c r="O12" s="4">
        <v>31</v>
      </c>
    </row>
    <row r="13" spans="1:15" ht="12.75">
      <c r="A13">
        <v>12</v>
      </c>
      <c r="B13" s="4" t="s">
        <v>75</v>
      </c>
      <c r="C13" s="4">
        <v>21</v>
      </c>
      <c r="D13" s="4">
        <v>8612</v>
      </c>
      <c r="E13" s="4">
        <v>8050</v>
      </c>
      <c r="F13" s="4">
        <v>8050</v>
      </c>
      <c r="H13" s="4">
        <v>7</v>
      </c>
      <c r="N13" s="4" t="s">
        <v>61</v>
      </c>
      <c r="O13" s="4">
        <v>31</v>
      </c>
    </row>
    <row r="14" spans="1:15" ht="12.75">
      <c r="A14">
        <v>13</v>
      </c>
      <c r="B14" s="4" t="s">
        <v>76</v>
      </c>
      <c r="C14" s="4">
        <v>22</v>
      </c>
      <c r="D14" s="4">
        <v>7968</v>
      </c>
      <c r="E14" s="4">
        <v>7414</v>
      </c>
      <c r="F14" s="4">
        <v>7279</v>
      </c>
      <c r="I14" s="4">
        <v>7</v>
      </c>
      <c r="N14" s="4" t="s">
        <v>61</v>
      </c>
      <c r="O14" s="4" t="s">
        <v>64</v>
      </c>
    </row>
    <row r="15" spans="1:15" ht="12.75">
      <c r="A15">
        <v>14</v>
      </c>
      <c r="B15" s="4" t="s">
        <v>77</v>
      </c>
      <c r="C15" s="4">
        <v>17</v>
      </c>
      <c r="D15" s="4">
        <v>7746</v>
      </c>
      <c r="E15" s="4">
        <v>5892</v>
      </c>
      <c r="F15" s="4">
        <v>2570</v>
      </c>
      <c r="K15" s="4">
        <v>5</v>
      </c>
      <c r="N15" s="4" t="s">
        <v>63</v>
      </c>
      <c r="O15" s="4">
        <v>33</v>
      </c>
    </row>
    <row r="16" spans="1:15" ht="12.75">
      <c r="A16">
        <v>15</v>
      </c>
      <c r="B16" s="4" t="s">
        <v>78</v>
      </c>
      <c r="C16" s="4">
        <v>17</v>
      </c>
      <c r="D16" s="4">
        <v>6983</v>
      </c>
      <c r="E16" s="4">
        <v>7771</v>
      </c>
      <c r="F16" s="4">
        <v>6358</v>
      </c>
      <c r="H16" s="4">
        <v>7</v>
      </c>
      <c r="N16" s="4" t="s">
        <v>61</v>
      </c>
      <c r="O16" s="4" t="s">
        <v>64</v>
      </c>
    </row>
    <row r="17" spans="1:15" ht="12.75">
      <c r="A17">
        <v>16</v>
      </c>
      <c r="B17" s="4" t="s">
        <v>79</v>
      </c>
      <c r="C17" s="4">
        <v>17</v>
      </c>
      <c r="D17" s="4">
        <v>6891</v>
      </c>
      <c r="E17" s="4">
        <v>7034</v>
      </c>
      <c r="F17" s="4">
        <v>7178</v>
      </c>
      <c r="K17" s="4">
        <v>7</v>
      </c>
      <c r="N17" s="4" t="s">
        <v>61</v>
      </c>
      <c r="O17" s="4" t="s">
        <v>64</v>
      </c>
    </row>
    <row r="18" spans="1:15" ht="12.75">
      <c r="A18">
        <v>17</v>
      </c>
      <c r="B18" s="4" t="s">
        <v>80</v>
      </c>
      <c r="D18" s="4">
        <v>5719</v>
      </c>
      <c r="E18" s="4">
        <v>7081</v>
      </c>
      <c r="F18" s="4">
        <v>6334</v>
      </c>
      <c r="J18" s="4">
        <v>7</v>
      </c>
      <c r="N18" s="4" t="s">
        <v>61</v>
      </c>
      <c r="O18" s="4" t="s">
        <v>64</v>
      </c>
    </row>
    <row r="19" spans="1:15" ht="12.75">
      <c r="A19">
        <v>18</v>
      </c>
      <c r="B19" s="4" t="s">
        <v>81</v>
      </c>
      <c r="C19" s="4">
        <v>19</v>
      </c>
      <c r="D19" s="4">
        <v>5480</v>
      </c>
      <c r="E19" s="4">
        <v>5620</v>
      </c>
      <c r="F19" s="4">
        <v>4420</v>
      </c>
      <c r="K19" s="4">
        <v>8</v>
      </c>
      <c r="N19" s="4" t="s">
        <v>61</v>
      </c>
      <c r="O19" s="4" t="s">
        <v>82</v>
      </c>
    </row>
    <row r="20" spans="1:15" ht="12.75">
      <c r="A20">
        <v>19</v>
      </c>
      <c r="B20" s="4" t="s">
        <v>83</v>
      </c>
      <c r="C20" s="4">
        <v>18</v>
      </c>
      <c r="D20" s="4">
        <v>7793</v>
      </c>
      <c r="E20" s="4">
        <v>6553</v>
      </c>
      <c r="F20" s="4">
        <v>7020</v>
      </c>
      <c r="K20" s="4">
        <v>7</v>
      </c>
      <c r="N20" s="4" t="s">
        <v>61</v>
      </c>
      <c r="O20" s="4">
        <v>31</v>
      </c>
    </row>
    <row r="21" spans="1:15" ht="12.75">
      <c r="A21">
        <v>20</v>
      </c>
      <c r="B21" s="4" t="s">
        <v>84</v>
      </c>
      <c r="C21" s="4">
        <v>21</v>
      </c>
      <c r="D21" s="4">
        <v>9173</v>
      </c>
      <c r="E21" s="4">
        <v>8529</v>
      </c>
      <c r="F21" s="4">
        <v>8775</v>
      </c>
      <c r="G21" s="4">
        <v>7</v>
      </c>
      <c r="N21" s="4" t="s">
        <v>61</v>
      </c>
      <c r="O21" s="4">
        <v>31</v>
      </c>
    </row>
    <row r="22" spans="1:15" ht="12.75">
      <c r="A22">
        <v>21</v>
      </c>
      <c r="B22" s="4" t="s">
        <v>85</v>
      </c>
      <c r="D22" s="4">
        <v>5214</v>
      </c>
      <c r="E22" s="4">
        <v>5820</v>
      </c>
      <c r="F22" s="4">
        <v>5546</v>
      </c>
      <c r="J22" s="4">
        <v>3</v>
      </c>
      <c r="M22" s="4">
        <v>5</v>
      </c>
      <c r="N22" s="4" t="s">
        <v>63</v>
      </c>
      <c r="O22" s="4">
        <v>33</v>
      </c>
    </row>
    <row r="23" spans="1:15" ht="12.75">
      <c r="A23">
        <v>22</v>
      </c>
      <c r="B23" s="4" t="s">
        <v>86</v>
      </c>
      <c r="D23" s="4">
        <v>5042</v>
      </c>
      <c r="E23" s="4">
        <v>5187</v>
      </c>
      <c r="F23" s="4">
        <v>4905</v>
      </c>
      <c r="J23" s="4">
        <v>6</v>
      </c>
      <c r="N23" s="4" t="s">
        <v>63</v>
      </c>
      <c r="O23" s="4" t="s">
        <v>69</v>
      </c>
    </row>
    <row r="24" spans="1:15" ht="12.75">
      <c r="A24">
        <v>23</v>
      </c>
      <c r="B24" s="4" t="s">
        <v>87</v>
      </c>
      <c r="D24" s="4">
        <v>4989</v>
      </c>
      <c r="E24" s="4">
        <v>5082</v>
      </c>
      <c r="F24" s="4">
        <v>4905</v>
      </c>
      <c r="H24" s="4">
        <v>3</v>
      </c>
      <c r="M24" s="4">
        <v>5</v>
      </c>
      <c r="N24" s="4" t="s">
        <v>63</v>
      </c>
      <c r="O24" s="4" t="s">
        <v>69</v>
      </c>
    </row>
    <row r="25" spans="1:15" ht="12.75">
      <c r="A25">
        <v>24</v>
      </c>
      <c r="B25" s="4" t="s">
        <v>88</v>
      </c>
      <c r="D25" s="4">
        <v>4399</v>
      </c>
      <c r="E25" s="4">
        <v>4240</v>
      </c>
      <c r="F25" s="4">
        <v>4862</v>
      </c>
      <c r="K25" s="4">
        <v>3</v>
      </c>
      <c r="M25" s="4">
        <v>5</v>
      </c>
      <c r="N25" s="4" t="s">
        <v>63</v>
      </c>
      <c r="O25" s="4" t="s">
        <v>64</v>
      </c>
    </row>
    <row r="26" spans="1:15" ht="12.75">
      <c r="A26">
        <v>25</v>
      </c>
      <c r="B26" s="4" t="s">
        <v>89</v>
      </c>
      <c r="D26" s="4">
        <v>3307</v>
      </c>
      <c r="E26" s="4">
        <v>2995</v>
      </c>
      <c r="F26" s="4">
        <v>4036</v>
      </c>
      <c r="K26" s="4">
        <v>1</v>
      </c>
      <c r="M26" s="4">
        <v>4</v>
      </c>
      <c r="N26" s="4" t="s">
        <v>66</v>
      </c>
      <c r="O26" s="4" t="s">
        <v>64</v>
      </c>
    </row>
    <row r="27" spans="1:14" ht="12.75">
      <c r="A27">
        <v>26</v>
      </c>
      <c r="B27" s="4" t="s">
        <v>90</v>
      </c>
      <c r="C27" s="4">
        <v>20</v>
      </c>
      <c r="I27" s="4">
        <v>8</v>
      </c>
      <c r="M27" s="4">
        <v>8</v>
      </c>
      <c r="N27" s="4" t="s">
        <v>61</v>
      </c>
    </row>
    <row r="28" spans="1:14" ht="12.75">
      <c r="A28">
        <v>27</v>
      </c>
      <c r="B28" s="4" t="s">
        <v>91</v>
      </c>
      <c r="C28" s="4">
        <v>15</v>
      </c>
      <c r="E28" s="7"/>
      <c r="H28" s="4">
        <v>1</v>
      </c>
      <c r="M28" s="4">
        <v>7</v>
      </c>
      <c r="N28" s="4" t="s">
        <v>63</v>
      </c>
    </row>
    <row r="29" ht="12.75">
      <c r="A29">
        <v>28</v>
      </c>
    </row>
    <row r="30" ht="12.75">
      <c r="A30">
        <v>29</v>
      </c>
    </row>
    <row r="31" ht="12.75">
      <c r="A31">
        <v>30</v>
      </c>
    </row>
    <row r="32" ht="12.75">
      <c r="A32">
        <v>31</v>
      </c>
    </row>
    <row r="33" ht="12.75">
      <c r="A33">
        <v>32</v>
      </c>
    </row>
    <row r="34" ht="12.75">
      <c r="A34">
        <v>33</v>
      </c>
    </row>
    <row r="35" ht="12.75">
      <c r="A35">
        <v>34</v>
      </c>
    </row>
    <row r="36" spans="1:6" ht="12.75">
      <c r="A36">
        <v>35</v>
      </c>
      <c r="B36" s="8"/>
      <c r="C36" s="9"/>
      <c r="D36" s="10"/>
      <c r="E36" s="10"/>
      <c r="F36" s="10"/>
    </row>
    <row r="37" spans="1:6" ht="12.75">
      <c r="A37">
        <v>36</v>
      </c>
      <c r="B37" s="8"/>
      <c r="C37" s="9"/>
      <c r="D37" s="10"/>
      <c r="E37" s="10"/>
      <c r="F37" s="10"/>
    </row>
    <row r="38" spans="1:6" ht="12.75">
      <c r="A38">
        <v>37</v>
      </c>
      <c r="B38" s="8"/>
      <c r="C38" s="9"/>
      <c r="D38" s="10"/>
      <c r="E38" s="10"/>
      <c r="F38" s="10"/>
    </row>
    <row r="39" spans="1:6" ht="12.75">
      <c r="A39">
        <v>38</v>
      </c>
      <c r="B39" s="8"/>
      <c r="C39" s="9"/>
      <c r="D39" s="10"/>
      <c r="E39" s="10"/>
      <c r="F39" s="10"/>
    </row>
    <row r="40" spans="1:6" ht="12.75">
      <c r="A40">
        <v>39</v>
      </c>
      <c r="B40" s="8"/>
      <c r="C40" s="9"/>
      <c r="D40" s="10"/>
      <c r="E40" s="10"/>
      <c r="F40" s="9"/>
    </row>
    <row r="41" spans="1:6" ht="12.75">
      <c r="A41">
        <v>40</v>
      </c>
      <c r="B41" s="11"/>
      <c r="C41" s="10"/>
      <c r="D41" s="10"/>
      <c r="E41" s="10"/>
      <c r="F41" s="10"/>
    </row>
    <row r="42" spans="1:6" ht="12.75">
      <c r="A42">
        <v>41</v>
      </c>
      <c r="B42" s="11"/>
      <c r="C42" s="10"/>
      <c r="D42" s="10"/>
      <c r="E42" s="10"/>
      <c r="F42" s="10"/>
    </row>
    <row r="43" ht="12.75">
      <c r="A43">
        <v>42</v>
      </c>
    </row>
    <row r="44" ht="12.75">
      <c r="A44">
        <v>43</v>
      </c>
    </row>
    <row r="45" ht="12.75">
      <c r="A45">
        <v>44</v>
      </c>
    </row>
    <row r="46" ht="12.75">
      <c r="A46">
        <v>45</v>
      </c>
    </row>
    <row r="47" ht="12.75">
      <c r="A47">
        <v>46</v>
      </c>
    </row>
    <row r="48" ht="12.75">
      <c r="A48">
        <v>47</v>
      </c>
    </row>
    <row r="49" ht="12.75">
      <c r="A49">
        <v>48</v>
      </c>
    </row>
    <row r="50" ht="12.75">
      <c r="A50">
        <v>49</v>
      </c>
    </row>
    <row r="51" ht="12.75">
      <c r="A51">
        <v>50</v>
      </c>
    </row>
    <row r="52" ht="12.75">
      <c r="A52">
        <v>51</v>
      </c>
    </row>
    <row r="53" ht="12.75">
      <c r="A53">
        <v>52</v>
      </c>
    </row>
    <row r="54" ht="12.75">
      <c r="A54">
        <v>53</v>
      </c>
    </row>
    <row r="55" ht="12.75">
      <c r="A55">
        <v>54</v>
      </c>
    </row>
    <row r="56" ht="12.75">
      <c r="A56">
        <v>55</v>
      </c>
    </row>
    <row r="57" ht="12.75">
      <c r="A57">
        <v>56</v>
      </c>
    </row>
    <row r="58" ht="12.75">
      <c r="A58">
        <v>57</v>
      </c>
    </row>
    <row r="59" ht="12.75">
      <c r="A59">
        <v>58</v>
      </c>
    </row>
    <row r="60" ht="12.75">
      <c r="A60">
        <v>59</v>
      </c>
    </row>
    <row r="61" ht="12.75">
      <c r="A61">
        <v>60</v>
      </c>
    </row>
    <row r="62" ht="12.75">
      <c r="A62">
        <v>61</v>
      </c>
    </row>
    <row r="63" ht="12.75">
      <c r="A63">
        <v>62</v>
      </c>
    </row>
    <row r="64" ht="12.75">
      <c r="A64">
        <v>63</v>
      </c>
    </row>
    <row r="65" ht="12.75">
      <c r="A65">
        <v>64</v>
      </c>
    </row>
    <row r="66" ht="12.75">
      <c r="A66">
        <v>65</v>
      </c>
    </row>
    <row r="67" ht="12.75">
      <c r="A67">
        <v>66</v>
      </c>
    </row>
    <row r="68" ht="12.75">
      <c r="A68">
        <v>67</v>
      </c>
    </row>
    <row r="69" ht="12.75">
      <c r="A69">
        <v>68</v>
      </c>
    </row>
    <row r="70" ht="12.75">
      <c r="A70">
        <v>69</v>
      </c>
    </row>
    <row r="71" ht="12.75">
      <c r="A71">
        <v>70</v>
      </c>
    </row>
    <row r="72" ht="12.75">
      <c r="A72">
        <v>71</v>
      </c>
    </row>
    <row r="73" ht="12.75">
      <c r="A73">
        <v>72</v>
      </c>
    </row>
    <row r="74" ht="12.75">
      <c r="A74">
        <v>73</v>
      </c>
    </row>
    <row r="75" ht="12.75">
      <c r="A75">
        <v>74</v>
      </c>
    </row>
    <row r="76" ht="12.75">
      <c r="A76">
        <v>75</v>
      </c>
    </row>
    <row r="77" ht="12.75">
      <c r="A77">
        <v>76</v>
      </c>
    </row>
    <row r="78" ht="12.75">
      <c r="A78">
        <v>77</v>
      </c>
    </row>
    <row r="79" ht="12.75">
      <c r="A79">
        <v>78</v>
      </c>
    </row>
    <row r="80" ht="12.75">
      <c r="A80">
        <v>79</v>
      </c>
    </row>
    <row r="81" ht="12.75">
      <c r="A81">
        <v>80</v>
      </c>
    </row>
    <row r="82" ht="12.75">
      <c r="A82">
        <v>81</v>
      </c>
    </row>
    <row r="83" ht="12.75">
      <c r="A83">
        <v>82</v>
      </c>
    </row>
    <row r="84" ht="12.75">
      <c r="A84">
        <v>83</v>
      </c>
    </row>
    <row r="85" ht="12.75">
      <c r="A85">
        <v>84</v>
      </c>
    </row>
    <row r="86" ht="12.75">
      <c r="A86">
        <v>85</v>
      </c>
    </row>
    <row r="87" ht="12.75">
      <c r="A87">
        <v>86</v>
      </c>
    </row>
    <row r="88" ht="12.75">
      <c r="A88">
        <v>87</v>
      </c>
    </row>
    <row r="89" ht="12.75">
      <c r="A89">
        <v>88</v>
      </c>
    </row>
    <row r="90" ht="12.75">
      <c r="A90">
        <v>89</v>
      </c>
    </row>
    <row r="91" ht="12.75">
      <c r="A91">
        <v>90</v>
      </c>
    </row>
    <row r="92" ht="12.75">
      <c r="A92">
        <v>91</v>
      </c>
    </row>
    <row r="93" ht="12.75">
      <c r="A93">
        <v>92</v>
      </c>
    </row>
    <row r="94" ht="12.75">
      <c r="A94">
        <v>93</v>
      </c>
    </row>
    <row r="95" ht="12.75">
      <c r="A95">
        <v>94</v>
      </c>
    </row>
    <row r="96" ht="12.75">
      <c r="A96">
        <v>95</v>
      </c>
    </row>
    <row r="97" ht="12.75">
      <c r="A97">
        <v>96</v>
      </c>
    </row>
    <row r="98" ht="12.75">
      <c r="A98">
        <v>97</v>
      </c>
    </row>
    <row r="99" ht="12.75">
      <c r="A99">
        <v>98</v>
      </c>
    </row>
    <row r="100" ht="12.75">
      <c r="A100">
        <v>99</v>
      </c>
    </row>
    <row r="101" ht="12.75">
      <c r="A101">
        <v>100</v>
      </c>
    </row>
    <row r="102" ht="12.75">
      <c r="A102">
        <v>101</v>
      </c>
    </row>
    <row r="103" ht="12.75">
      <c r="A103">
        <v>102</v>
      </c>
    </row>
    <row r="104" ht="12.75">
      <c r="A104">
        <v>103</v>
      </c>
    </row>
    <row r="105" ht="12.75">
      <c r="A105">
        <v>104</v>
      </c>
    </row>
    <row r="106" ht="12.75">
      <c r="A106">
        <v>105</v>
      </c>
    </row>
    <row r="107" ht="12.75">
      <c r="A107">
        <v>106</v>
      </c>
    </row>
    <row r="108" ht="12.75">
      <c r="A108">
        <v>107</v>
      </c>
    </row>
    <row r="109" ht="12.75">
      <c r="A109">
        <v>108</v>
      </c>
    </row>
    <row r="110" ht="12.75">
      <c r="A110">
        <v>109</v>
      </c>
    </row>
    <row r="111" ht="12.75">
      <c r="A111">
        <v>110</v>
      </c>
    </row>
    <row r="112" ht="12.75">
      <c r="A112">
        <v>111</v>
      </c>
    </row>
    <row r="113" ht="12.75">
      <c r="A113">
        <v>112</v>
      </c>
    </row>
    <row r="114" ht="12.75">
      <c r="A114">
        <v>113</v>
      </c>
    </row>
    <row r="115" ht="12.75">
      <c r="A115">
        <v>114</v>
      </c>
    </row>
    <row r="116" ht="12.75">
      <c r="A116">
        <v>115</v>
      </c>
    </row>
    <row r="117" ht="12.75">
      <c r="A117">
        <v>116</v>
      </c>
    </row>
    <row r="118" ht="12.75">
      <c r="A118">
        <v>117</v>
      </c>
    </row>
    <row r="119" ht="12.75">
      <c r="A119">
        <v>118</v>
      </c>
    </row>
    <row r="120" ht="12.75">
      <c r="A120">
        <v>119</v>
      </c>
    </row>
    <row r="121" ht="12.75">
      <c r="A121">
        <v>120</v>
      </c>
    </row>
    <row r="122" ht="12.75">
      <c r="A122">
        <v>121</v>
      </c>
    </row>
    <row r="123" ht="12.75">
      <c r="A123">
        <v>122</v>
      </c>
    </row>
    <row r="124" ht="12.75">
      <c r="A124">
        <v>123</v>
      </c>
    </row>
    <row r="125" ht="12.75">
      <c r="A125">
        <v>124</v>
      </c>
    </row>
    <row r="126" ht="12.75">
      <c r="A126">
        <v>125</v>
      </c>
    </row>
    <row r="127" ht="12.75">
      <c r="A127">
        <v>126</v>
      </c>
    </row>
    <row r="128" ht="12.75">
      <c r="A128">
        <v>127</v>
      </c>
    </row>
    <row r="129" ht="12.75">
      <c r="A129">
        <v>128</v>
      </c>
    </row>
    <row r="130" ht="12.75">
      <c r="A130">
        <v>129</v>
      </c>
    </row>
    <row r="131" ht="12.75">
      <c r="A131">
        <v>130</v>
      </c>
    </row>
    <row r="132" ht="12.75">
      <c r="A132">
        <v>131</v>
      </c>
    </row>
    <row r="133" ht="12.75">
      <c r="A133">
        <v>132</v>
      </c>
    </row>
    <row r="134" ht="12.75">
      <c r="A134">
        <v>133</v>
      </c>
    </row>
    <row r="135" ht="12.75">
      <c r="A135">
        <v>134</v>
      </c>
    </row>
    <row r="136" ht="12.75">
      <c r="A136">
        <v>135</v>
      </c>
    </row>
    <row r="137" ht="12.75">
      <c r="A137">
        <v>136</v>
      </c>
    </row>
    <row r="138" ht="12.75">
      <c r="A138">
        <v>137</v>
      </c>
    </row>
    <row r="139" ht="12.75">
      <c r="A139">
        <v>138</v>
      </c>
    </row>
    <row r="140" ht="12.75">
      <c r="A140">
        <v>139</v>
      </c>
    </row>
    <row r="141" ht="12.75">
      <c r="A141">
        <v>140</v>
      </c>
    </row>
    <row r="142" ht="12.75">
      <c r="A142">
        <v>141</v>
      </c>
    </row>
    <row r="143" ht="12.75">
      <c r="A143">
        <v>142</v>
      </c>
    </row>
    <row r="144" ht="12.75">
      <c r="A144">
        <v>143</v>
      </c>
    </row>
    <row r="145" ht="12.75">
      <c r="A145">
        <v>144</v>
      </c>
    </row>
    <row r="146" ht="12.75">
      <c r="A146">
        <v>145</v>
      </c>
    </row>
    <row r="147" ht="12.75">
      <c r="A147">
        <v>146</v>
      </c>
    </row>
    <row r="148" ht="12.75">
      <c r="A148">
        <v>147</v>
      </c>
    </row>
    <row r="149" ht="12.75">
      <c r="A149">
        <v>148</v>
      </c>
    </row>
    <row r="150" ht="12.75">
      <c r="A150">
        <v>149</v>
      </c>
    </row>
    <row r="151" ht="12.75">
      <c r="A151">
        <v>150</v>
      </c>
    </row>
    <row r="152" ht="12.75">
      <c r="A152">
        <v>151</v>
      </c>
    </row>
    <row r="153" ht="12.75">
      <c r="A153">
        <v>152</v>
      </c>
    </row>
    <row r="154" ht="12.75">
      <c r="A154">
        <v>153</v>
      </c>
    </row>
    <row r="155" ht="12.75">
      <c r="A155">
        <v>154</v>
      </c>
    </row>
    <row r="156" ht="12.75">
      <c r="A156">
        <v>155</v>
      </c>
    </row>
    <row r="157" ht="12.75">
      <c r="A157">
        <v>156</v>
      </c>
    </row>
    <row r="158" ht="12.75">
      <c r="A158">
        <v>157</v>
      </c>
    </row>
    <row r="159" ht="12.75">
      <c r="A159">
        <v>158</v>
      </c>
    </row>
    <row r="160" ht="12.75">
      <c r="A160">
        <v>159</v>
      </c>
    </row>
    <row r="161" ht="12.75">
      <c r="A161">
        <v>160</v>
      </c>
    </row>
    <row r="162" ht="12.75">
      <c r="A162">
        <v>161</v>
      </c>
    </row>
    <row r="163" ht="12.75">
      <c r="A163">
        <v>162</v>
      </c>
    </row>
    <row r="164" ht="12.75">
      <c r="A164">
        <v>163</v>
      </c>
    </row>
    <row r="165" ht="12.75">
      <c r="A165">
        <v>164</v>
      </c>
    </row>
    <row r="166" ht="12.75">
      <c r="A166">
        <v>165</v>
      </c>
    </row>
    <row r="167" ht="12.75">
      <c r="A167">
        <v>166</v>
      </c>
    </row>
    <row r="168" ht="12.75">
      <c r="A168">
        <v>167</v>
      </c>
    </row>
    <row r="169" ht="12.75">
      <c r="A169">
        <v>168</v>
      </c>
    </row>
    <row r="170" ht="12.75">
      <c r="A170">
        <v>169</v>
      </c>
    </row>
    <row r="171" ht="12.75">
      <c r="A171">
        <v>170</v>
      </c>
    </row>
    <row r="172" ht="12.75">
      <c r="A172">
        <v>171</v>
      </c>
    </row>
    <row r="173" ht="12.75">
      <c r="A173">
        <v>172</v>
      </c>
    </row>
    <row r="174" ht="12.75">
      <c r="A174">
        <v>173</v>
      </c>
    </row>
    <row r="175" ht="12.75">
      <c r="A175">
        <v>174</v>
      </c>
    </row>
    <row r="176" ht="12.75">
      <c r="A176">
        <v>175</v>
      </c>
    </row>
    <row r="177" ht="12.75">
      <c r="A177">
        <v>176</v>
      </c>
    </row>
    <row r="178" ht="12.75">
      <c r="A178">
        <v>177</v>
      </c>
    </row>
    <row r="179" ht="12.75">
      <c r="A179">
        <v>178</v>
      </c>
    </row>
    <row r="180" ht="12.75">
      <c r="A180">
        <v>179</v>
      </c>
    </row>
    <row r="181" ht="12.75">
      <c r="A181">
        <v>180</v>
      </c>
    </row>
    <row r="182" ht="12.75">
      <c r="A182">
        <v>181</v>
      </c>
    </row>
    <row r="183" ht="12.75">
      <c r="A183">
        <v>182</v>
      </c>
    </row>
    <row r="184" ht="12.75">
      <c r="A184">
        <v>183</v>
      </c>
    </row>
    <row r="185" ht="12.75">
      <c r="A185">
        <v>184</v>
      </c>
    </row>
    <row r="186" ht="12.75">
      <c r="A186">
        <v>185</v>
      </c>
    </row>
    <row r="187" ht="12.75">
      <c r="A187">
        <v>186</v>
      </c>
    </row>
    <row r="188" ht="12.75">
      <c r="A188">
        <v>187</v>
      </c>
    </row>
    <row r="189" ht="12.75">
      <c r="A189">
        <v>188</v>
      </c>
    </row>
    <row r="190" ht="12.75">
      <c r="A190">
        <v>189</v>
      </c>
    </row>
    <row r="191" ht="12.75">
      <c r="A191">
        <v>190</v>
      </c>
    </row>
    <row r="192" ht="12.75">
      <c r="A192">
        <v>191</v>
      </c>
    </row>
    <row r="193" ht="12.75">
      <c r="A193">
        <v>192</v>
      </c>
    </row>
    <row r="194" ht="12.75">
      <c r="A194">
        <v>193</v>
      </c>
    </row>
    <row r="195" ht="12.75">
      <c r="A195">
        <v>194</v>
      </c>
    </row>
    <row r="196" ht="12.75">
      <c r="A196">
        <v>195</v>
      </c>
    </row>
    <row r="197" ht="12.75">
      <c r="A197">
        <v>196</v>
      </c>
    </row>
    <row r="198" ht="12.75">
      <c r="A198">
        <v>197</v>
      </c>
    </row>
    <row r="199" ht="12.75">
      <c r="A199">
        <v>198</v>
      </c>
    </row>
    <row r="200" ht="12.75">
      <c r="A200">
        <v>199</v>
      </c>
    </row>
  </sheetData>
  <sheetProtection selectLockedCells="1" selectUnlockedCells="1"/>
  <autoFilter ref="A1:O200"/>
  <printOptions/>
  <pageMargins left="0.7875" right="0.7875" top="1.025" bottom="1.025" header="0.7875" footer="0.7875"/>
  <pageSetup horizontalDpi="300" verticalDpi="300" orientation="portrait" paperSize="9" scale="93"/>
  <headerFooter alignWithMargins="0">
    <oddHeader>&amp;C&amp;"Arial,標準"&amp;A</oddHeader>
    <oddFooter>&amp;C&amp;"Arial,標準"ページ &amp;P</oddFooter>
  </headerFooter>
</worksheet>
</file>

<file path=xl/worksheets/sheet3.xml><?xml version="1.0" encoding="utf-8"?>
<worksheet xmlns="http://schemas.openxmlformats.org/spreadsheetml/2006/main" xmlns:r="http://schemas.openxmlformats.org/officeDocument/2006/relationships">
  <dimension ref="A1:I14"/>
  <sheetViews>
    <sheetView workbookViewId="0" topLeftCell="A1">
      <selection activeCell="A9" sqref="A9"/>
    </sheetView>
  </sheetViews>
  <sheetFormatPr defaultColWidth="13.7109375" defaultRowHeight="12"/>
  <cols>
    <col min="1" max="1" width="14.8515625" style="12" customWidth="1"/>
    <col min="2" max="3" width="5.00390625" style="4" customWidth="1"/>
    <col min="4" max="4" width="4.00390625" style="4" customWidth="1"/>
    <col min="5" max="5" width="2.8515625" style="4" customWidth="1"/>
    <col min="6" max="6" width="4.00390625" style="4" customWidth="1"/>
    <col min="7" max="8" width="2.8515625" style="4" customWidth="1"/>
    <col min="9" max="9" width="4.00390625" style="4" customWidth="1"/>
    <col min="10" max="16384" width="12.8515625" style="4" customWidth="1"/>
  </cols>
  <sheetData>
    <row r="1" spans="1:9" ht="12.75">
      <c r="A1" s="13"/>
      <c r="B1" s="6" t="s">
        <v>92</v>
      </c>
      <c r="C1" s="6" t="s">
        <v>93</v>
      </c>
      <c r="D1" s="6" t="s">
        <v>50</v>
      </c>
      <c r="E1" s="6" t="s">
        <v>51</v>
      </c>
      <c r="F1" s="6" t="s">
        <v>52</v>
      </c>
      <c r="G1" s="6" t="s">
        <v>53</v>
      </c>
      <c r="H1" s="6" t="s">
        <v>54</v>
      </c>
      <c r="I1" s="6" t="s">
        <v>55</v>
      </c>
    </row>
    <row r="2" spans="1:8" ht="12.75">
      <c r="A2" s="14" t="s">
        <v>94</v>
      </c>
      <c r="B2" s="10">
        <v>25</v>
      </c>
      <c r="C2" s="10"/>
      <c r="D2" s="4">
        <v>8</v>
      </c>
      <c r="E2" s="4">
        <v>8</v>
      </c>
      <c r="F2" s="4">
        <v>8</v>
      </c>
      <c r="G2" s="4">
        <v>8</v>
      </c>
      <c r="H2" s="4">
        <v>8</v>
      </c>
    </row>
    <row r="3" spans="1:8" ht="12.75">
      <c r="A3" s="14" t="s">
        <v>95</v>
      </c>
      <c r="B3" s="10"/>
      <c r="C3" s="10">
        <v>20</v>
      </c>
      <c r="D3" s="4">
        <v>12</v>
      </c>
      <c r="E3" s="4">
        <v>6</v>
      </c>
      <c r="G3" s="4">
        <v>6</v>
      </c>
      <c r="H3" s="4">
        <v>6</v>
      </c>
    </row>
    <row r="4" spans="1:8" ht="12.75">
      <c r="A4" s="14" t="s">
        <v>96</v>
      </c>
      <c r="B4" s="10">
        <v>20</v>
      </c>
      <c r="C4" s="10"/>
      <c r="E4" s="4">
        <v>6</v>
      </c>
      <c r="F4" s="4">
        <v>12</v>
      </c>
      <c r="G4" s="4">
        <v>6</v>
      </c>
      <c r="H4" s="4">
        <v>6</v>
      </c>
    </row>
    <row r="5" spans="1:7" ht="12.75">
      <c r="A5" s="14" t="s">
        <v>97</v>
      </c>
      <c r="B5" s="10"/>
      <c r="C5" s="10">
        <v>10</v>
      </c>
      <c r="D5" s="4">
        <v>4</v>
      </c>
      <c r="F5" s="4">
        <v>3</v>
      </c>
      <c r="G5" s="4">
        <v>3</v>
      </c>
    </row>
    <row r="6" spans="1:8" ht="12.75">
      <c r="A6" s="14" t="s">
        <v>98</v>
      </c>
      <c r="B6" s="10">
        <v>10</v>
      </c>
      <c r="C6" s="9"/>
      <c r="D6" s="4">
        <v>3</v>
      </c>
      <c r="E6" s="4">
        <v>3</v>
      </c>
      <c r="H6" s="4">
        <v>4</v>
      </c>
    </row>
    <row r="7" spans="1:8" ht="12.75">
      <c r="A7" s="14" t="s">
        <v>99</v>
      </c>
      <c r="B7" s="10"/>
      <c r="C7" s="10">
        <v>10</v>
      </c>
      <c r="F7" s="4">
        <v>4</v>
      </c>
      <c r="G7" s="4">
        <v>3</v>
      </c>
      <c r="H7" s="4">
        <v>3</v>
      </c>
    </row>
    <row r="8" spans="1:8" ht="12.75">
      <c r="A8" s="14" t="s">
        <v>100</v>
      </c>
      <c r="B8" s="10">
        <v>10</v>
      </c>
      <c r="C8" s="10"/>
      <c r="E8" s="4">
        <v>4</v>
      </c>
      <c r="F8" s="4">
        <v>3</v>
      </c>
      <c r="H8" s="4">
        <v>3</v>
      </c>
    </row>
    <row r="9" spans="1:4" ht="12.75">
      <c r="A9" s="12" t="s">
        <v>101</v>
      </c>
      <c r="B9" s="4">
        <v>10</v>
      </c>
      <c r="D9" s="4">
        <v>10</v>
      </c>
    </row>
    <row r="10" spans="1:4" ht="12.75">
      <c r="A10" s="12" t="s">
        <v>102</v>
      </c>
      <c r="B10" s="4">
        <v>15</v>
      </c>
      <c r="D10" s="4">
        <v>20</v>
      </c>
    </row>
    <row r="11" spans="1:5" ht="12.75">
      <c r="A11" s="12" t="s">
        <v>103</v>
      </c>
      <c r="C11" s="4">
        <v>10</v>
      </c>
      <c r="E11" s="4">
        <v>10</v>
      </c>
    </row>
    <row r="12" spans="1:5" ht="12.75">
      <c r="A12" s="12" t="s">
        <v>104</v>
      </c>
      <c r="E12" s="4">
        <v>20</v>
      </c>
    </row>
    <row r="13" spans="1:8" ht="12.75">
      <c r="A13" s="12" t="s">
        <v>105</v>
      </c>
      <c r="B13" s="4">
        <v>10</v>
      </c>
      <c r="H13" s="4">
        <v>10</v>
      </c>
    </row>
    <row r="14" spans="1:8" ht="12.75">
      <c r="A14" s="12" t="s">
        <v>106</v>
      </c>
      <c r="B14" s="4">
        <v>15</v>
      </c>
      <c r="H14" s="4">
        <v>20</v>
      </c>
    </row>
  </sheetData>
  <sheetProtection selectLockedCells="1" selectUnlockedCells="1"/>
  <printOptions/>
  <pageMargins left="0.7875" right="0.7875" top="1.025" bottom="1.025" header="0.7875" footer="0.7875"/>
  <pageSetup horizontalDpi="300" verticalDpi="300" orientation="portrait" paperSize="9" scale="93"/>
  <headerFooter alignWithMargins="0">
    <oddHeader>&amp;C&amp;"Arial,標準"&amp;A</oddHeader>
    <oddFooter>&amp;C&amp;"Arial,標準"ページ &amp;P</oddFooter>
  </headerFooter>
</worksheet>
</file>

<file path=xl/worksheets/sheet4.xml><?xml version="1.0" encoding="utf-8"?>
<worksheet xmlns="http://schemas.openxmlformats.org/spreadsheetml/2006/main" xmlns:r="http://schemas.openxmlformats.org/officeDocument/2006/relationships">
  <dimension ref="A1:M38"/>
  <sheetViews>
    <sheetView workbookViewId="0" topLeftCell="A1">
      <selection activeCell="M6" sqref="M6"/>
    </sheetView>
  </sheetViews>
  <sheetFormatPr defaultColWidth="13.7109375" defaultRowHeight="12"/>
  <cols>
    <col min="1" max="1" width="14.8515625" style="4" customWidth="1"/>
    <col min="2" max="2" width="2.8515625" style="4" customWidth="1"/>
    <col min="3" max="3" width="4.00390625" style="4" customWidth="1"/>
    <col min="4" max="5" width="6.140625" style="4" customWidth="1"/>
    <col min="6" max="11" width="4.00390625" style="4" customWidth="1"/>
    <col min="12" max="12" width="8.28125" style="4" customWidth="1"/>
    <col min="13" max="13" width="39.00390625" style="4" customWidth="1"/>
    <col min="14" max="16384" width="12.8515625" style="4" customWidth="1"/>
  </cols>
  <sheetData>
    <row r="1" spans="1:11" ht="12.75">
      <c r="A1" s="6" t="s">
        <v>107</v>
      </c>
      <c r="B1" s="6" t="s">
        <v>44</v>
      </c>
      <c r="C1" s="6" t="s">
        <v>46</v>
      </c>
      <c r="D1" s="6" t="s">
        <v>47</v>
      </c>
      <c r="E1" s="6" t="s">
        <v>49</v>
      </c>
      <c r="F1" s="6" t="s">
        <v>50</v>
      </c>
      <c r="G1" s="6" t="s">
        <v>51</v>
      </c>
      <c r="H1" s="6" t="s">
        <v>52</v>
      </c>
      <c r="I1" s="6" t="s">
        <v>53</v>
      </c>
      <c r="J1" s="6" t="s">
        <v>54</v>
      </c>
      <c r="K1" s="6" t="s">
        <v>55</v>
      </c>
    </row>
    <row r="2" spans="1:13" ht="12.75">
      <c r="A2" s="15" t="s">
        <v>60</v>
      </c>
      <c r="B2" s="4">
        <f>MATCH(A2,'妖怪リスト'!$B$2:$B$200,0)</f>
        <v>2</v>
      </c>
      <c r="C2" s="4">
        <f>INDEX('妖怪リスト'!C$2:C$200,$B2,1)</f>
        <v>22</v>
      </c>
      <c r="D2" s="4">
        <f>INDEX('妖怪リスト'!D$2:D$200,$B2,1)</f>
        <v>9134</v>
      </c>
      <c r="E2" s="4">
        <f>INDEX('妖怪リスト'!F$2:F$200,$B2,1)</f>
        <v>7806</v>
      </c>
      <c r="F2" s="4">
        <f>IF(INDEX('妖怪リスト'!G$2:G$200,$B2,1)&gt;0,INDEX('妖怪リスト'!G$2:G$200,$B2,1),"")</f>
        <v>7</v>
      </c>
      <c r="G2" s="4">
        <f>IF(INDEX('妖怪リスト'!H$2:H$200,$B2,1)&gt;0,INDEX('妖怪リスト'!H$2:H$200,$B2,1),"")</f>
      </c>
      <c r="H2" s="4">
        <f>IF(INDEX('妖怪リスト'!I$2:I$200,$B2,1)&gt;0,INDEX('妖怪リスト'!I$2:I$200,$B2,1),"")</f>
      </c>
      <c r="I2" s="4">
        <f>IF(INDEX('妖怪リスト'!J$2:J$200,$B2,1)&gt;0,INDEX('妖怪リスト'!J$2:J$200,$B2,1),"")</f>
      </c>
      <c r="J2" s="4">
        <f>IF(INDEX('妖怪リスト'!K$2:K$200,$B2,1)&gt;0,INDEX('妖怪リスト'!K$2:K$200,$B2,1),"")</f>
      </c>
      <c r="K2" s="4">
        <f>IF(INDEX('妖怪リスト'!L$2:L$200,$B2,1)&gt;0,INDEX('妖怪リスト'!L$2:L$200,$B2,1),"")</f>
      </c>
      <c r="M2" s="4" t="s">
        <v>108</v>
      </c>
    </row>
    <row r="3" spans="1:13" ht="12.75">
      <c r="A3" s="15" t="s">
        <v>62</v>
      </c>
      <c r="B3" s="4">
        <f>MATCH(A3,'妖怪リスト'!$B$2:$B$200,0)</f>
        <v>3</v>
      </c>
      <c r="C3" s="4">
        <f>INDEX('妖怪リスト'!$C$2:$C$200,B3,1)</f>
        <v>17</v>
      </c>
      <c r="D3" s="4">
        <f>INDEX('妖怪リスト'!D$2:D$200,$B3,1)</f>
        <v>4905</v>
      </c>
      <c r="E3" s="4">
        <f>INDEX('妖怪リスト'!F$2:F$200,$B3,1)</f>
        <v>4289</v>
      </c>
      <c r="F3" s="4">
        <f>IF(INDEX('妖怪リスト'!G$2:G$200,$B3,1)&gt;0,INDEX('妖怪リスト'!G$2:G$200,$B3,1),"")</f>
      </c>
      <c r="G3" s="4">
        <f>IF(INDEX('妖怪リスト'!H$2:H$200,$B3,1)&gt;0,INDEX('妖怪リスト'!H$2:H$200,$B3,1),"")</f>
        <v>6</v>
      </c>
      <c r="H3" s="4">
        <f>IF(INDEX('妖怪リスト'!I$2:I$200,$B3,1)&gt;0,INDEX('妖怪リスト'!I$2:I$200,$B3,1),"")</f>
      </c>
      <c r="I3" s="4">
        <f>IF(INDEX('妖怪リスト'!J$2:J$200,$B3,1)&gt;0,INDEX('妖怪リスト'!J$2:J$200,$B3,1),"")</f>
      </c>
      <c r="J3" s="4">
        <f>IF(INDEX('妖怪リスト'!K$2:K$200,$B3,1)&gt;0,INDEX('妖怪リスト'!K$2:K$200,$B3,1),"")</f>
      </c>
      <c r="K3" s="4">
        <f>IF(INDEX('妖怪リスト'!L$2:L$200,$B3,1)&gt;0,INDEX('妖怪リスト'!L$2:L$200,$B3,1),"")</f>
      </c>
      <c r="M3" s="4" t="s">
        <v>109</v>
      </c>
    </row>
    <row r="4" spans="1:13" ht="12.75">
      <c r="A4" s="15" t="s">
        <v>65</v>
      </c>
      <c r="B4" s="4">
        <f>MATCH(A4,'妖怪リスト'!$B$2:$B$200,0)</f>
        <v>4</v>
      </c>
      <c r="C4" s="4">
        <f>INDEX('妖怪リスト'!$C$2:$C$200,B4,1)</f>
        <v>14</v>
      </c>
      <c r="D4" s="4">
        <f>INDEX('妖怪リスト'!D$2:D$200,$B4,1)</f>
        <v>4171</v>
      </c>
      <c r="E4" s="4">
        <f>INDEX('妖怪リスト'!F$2:F$200,$B4,1)</f>
        <v>3849</v>
      </c>
      <c r="F4" s="4">
        <f>IF(INDEX('妖怪リスト'!G$2:G$200,$B4,1)&gt;0,INDEX('妖怪リスト'!G$2:G$200,$B4,1),"")</f>
      </c>
      <c r="G4" s="4">
        <f>IF(INDEX('妖怪リスト'!H$2:H$200,$B4,1)&gt;0,INDEX('妖怪リスト'!H$2:H$200,$B4,1),"")</f>
      </c>
      <c r="H4" s="4">
        <f>IF(INDEX('妖怪リスト'!I$2:I$200,$B4,1)&gt;0,INDEX('妖怪リスト'!I$2:I$200,$B4,1),"")</f>
      </c>
      <c r="I4" s="4">
        <f>IF(INDEX('妖怪リスト'!J$2:J$200,$B4,1)&gt;0,INDEX('妖怪リスト'!J$2:J$200,$B4,1),"")</f>
        <v>4</v>
      </c>
      <c r="J4" s="4">
        <f>IF(INDEX('妖怪リスト'!K$2:K$200,$B4,1)&gt;0,INDEX('妖怪リスト'!K$2:K$200,$B4,1),"")</f>
      </c>
      <c r="K4" s="4">
        <f>IF(INDEX('妖怪リスト'!L$2:L$200,$B4,1)&gt;0,INDEX('妖怪リスト'!L$2:L$200,$B4,1),"")</f>
      </c>
      <c r="M4" s="4" t="s">
        <v>110</v>
      </c>
    </row>
    <row r="5" spans="1:13" ht="12.75">
      <c r="A5" s="15" t="s">
        <v>68</v>
      </c>
      <c r="B5" s="4">
        <f>MATCH(A5,'妖怪リスト'!$B$2:$B$200,0)</f>
        <v>6</v>
      </c>
      <c r="C5" s="4">
        <f>INDEX('妖怪リスト'!$C$2:$C$200,B5,1)</f>
        <v>21</v>
      </c>
      <c r="D5" s="4">
        <f>INDEX('妖怪リスト'!D$2:D$200,$B5,1)</f>
        <v>8709</v>
      </c>
      <c r="E5" s="4">
        <f>INDEX('妖怪リスト'!F$2:F$200,$B5,1)</f>
        <v>8649</v>
      </c>
      <c r="F5" s="4">
        <f>IF(INDEX('妖怪リスト'!G$2:G$200,$B5,1)&gt;0,INDEX('妖怪リスト'!G$2:G$200,$B5,1),"")</f>
      </c>
      <c r="G5" s="4">
        <f>IF(INDEX('妖怪リスト'!H$2:H$200,$B5,1)&gt;0,INDEX('妖怪リスト'!H$2:H$200,$B5,1),"")</f>
      </c>
      <c r="H5" s="4">
        <f>IF(INDEX('妖怪リスト'!I$2:I$200,$B5,1)&gt;0,INDEX('妖怪リスト'!I$2:I$200,$B5,1),"")</f>
      </c>
      <c r="I5" s="4">
        <f>IF(INDEX('妖怪リスト'!J$2:J$200,$B5,1)&gt;0,INDEX('妖怪リスト'!J$2:J$200,$B5,1),"")</f>
        <v>7</v>
      </c>
      <c r="J5" s="4">
        <f>IF(INDEX('妖怪リスト'!K$2:K$200,$B5,1)&gt;0,INDEX('妖怪リスト'!K$2:K$200,$B5,1),"")</f>
      </c>
      <c r="K5" s="4">
        <f>IF(INDEX('妖怪リスト'!L$2:L$200,$B5,1)&gt;0,INDEX('妖怪リスト'!L$2:L$200,$B5,1),"")</f>
      </c>
      <c r="M5" s="4" t="s">
        <v>111</v>
      </c>
    </row>
    <row r="6" spans="1:11" ht="12.75">
      <c r="A6" s="15" t="s">
        <v>70</v>
      </c>
      <c r="B6" s="4">
        <f>MATCH(A6,'妖怪リスト'!$B$2:$B$200,0)</f>
        <v>7</v>
      </c>
      <c r="C6" s="4">
        <f>INDEX('妖怪リスト'!$C$2:$C$200,B6,1)</f>
        <v>22</v>
      </c>
      <c r="D6" s="4">
        <f>INDEX('妖怪リスト'!D$2:D$200,$B6,1)</f>
        <v>10262</v>
      </c>
      <c r="E6" s="4">
        <f>INDEX('妖怪リスト'!F$2:F$200,$B6,1)</f>
        <v>7769</v>
      </c>
      <c r="F6" s="4">
        <f>IF(INDEX('妖怪リスト'!G$2:G$200,$B6,1)&gt;0,INDEX('妖怪リスト'!G$2:G$200,$B6,1),"")</f>
      </c>
      <c r="G6" s="4">
        <f>IF(INDEX('妖怪リスト'!H$2:H$200,$B6,1)&gt;0,INDEX('妖怪リスト'!H$2:H$200,$B6,1),"")</f>
        <v>7</v>
      </c>
      <c r="H6" s="4">
        <f>IF(INDEX('妖怪リスト'!I$2:I$200,$B6,1)&gt;0,INDEX('妖怪リスト'!I$2:I$200,$B6,1),"")</f>
      </c>
      <c r="I6" s="4">
        <f>IF(INDEX('妖怪リスト'!J$2:J$200,$B6,1)&gt;0,INDEX('妖怪リスト'!J$2:J$200,$B6,1),"")</f>
      </c>
      <c r="J6" s="4">
        <f>IF(INDEX('妖怪リスト'!K$2:K$200,$B6,1)&gt;0,INDEX('妖怪リスト'!K$2:K$200,$B6,1),"")</f>
      </c>
      <c r="K6" s="4">
        <f>IF(INDEX('妖怪リスト'!L$2:L$200,$B6,1)&gt;0,INDEX('妖怪リスト'!L$2:L$200,$B6,1),"")</f>
      </c>
    </row>
    <row r="7" spans="1:13" ht="12.75">
      <c r="A7" s="15" t="s">
        <v>72</v>
      </c>
      <c r="B7" s="4">
        <f>MATCH(A7,'妖怪リスト'!$B$2:$B$200,0)</f>
        <v>9</v>
      </c>
      <c r="C7" s="4">
        <f>INDEX('妖怪リスト'!$C$2:$C$200,B7,1)</f>
        <v>22</v>
      </c>
      <c r="D7" s="4">
        <f>INDEX('妖怪リスト'!D$2:D$200,$B7,1)</f>
        <v>9396</v>
      </c>
      <c r="E7" s="4">
        <f>INDEX('妖怪リスト'!F$2:F$200,$B7,1)</f>
        <v>7769</v>
      </c>
      <c r="F7" s="4">
        <f>IF(INDEX('妖怪リスト'!G$2:G$200,$B7,1)&gt;0,INDEX('妖怪リスト'!G$2:G$200,$B7,1),"")</f>
      </c>
      <c r="G7" s="4">
        <f>IF(INDEX('妖怪リスト'!H$2:H$200,$B7,1)&gt;0,INDEX('妖怪リスト'!H$2:H$200,$B7,1),"")</f>
      </c>
      <c r="H7" s="4">
        <f>IF(INDEX('妖怪リスト'!I$2:I$200,$B7,1)&gt;0,INDEX('妖怪リスト'!I$2:I$200,$B7,1),"")</f>
        <v>7</v>
      </c>
      <c r="I7" s="4">
        <f>IF(INDEX('妖怪リスト'!J$2:J$200,$B7,1)&gt;0,INDEX('妖怪リスト'!J$2:J$200,$B7,1),"")</f>
      </c>
      <c r="J7" s="4">
        <f>IF(INDEX('妖怪リスト'!K$2:K$200,$B7,1)&gt;0,INDEX('妖怪リスト'!K$2:K$200,$B7,1),"")</f>
      </c>
      <c r="K7" s="4">
        <f>IF(INDEX('妖怪リスト'!L$2:L$200,$B7,1)&gt;0,INDEX('妖怪リスト'!L$2:L$200,$B7,1),"")</f>
      </c>
      <c r="M7" s="4" t="s">
        <v>112</v>
      </c>
    </row>
    <row r="8" spans="1:13" ht="12.75">
      <c r="A8" s="15" t="s">
        <v>76</v>
      </c>
      <c r="B8" s="4">
        <f>MATCH(A8,'妖怪リスト'!$B$2:$B$200,0)</f>
        <v>13</v>
      </c>
      <c r="C8" s="4">
        <f>INDEX('妖怪リスト'!$C$2:$C$200,B8,1)</f>
        <v>22</v>
      </c>
      <c r="D8" s="4">
        <f>INDEX('妖怪リスト'!D$2:D$200,$B8,1)</f>
        <v>7968</v>
      </c>
      <c r="E8" s="4">
        <f>INDEX('妖怪リスト'!F$2:F$200,$B8,1)</f>
        <v>7279</v>
      </c>
      <c r="F8" s="4">
        <f>IF(INDEX('妖怪リスト'!G$2:G$200,$B8,1)&gt;0,INDEX('妖怪リスト'!G$2:G$200,$B8,1),"")</f>
      </c>
      <c r="G8" s="4">
        <f>IF(INDEX('妖怪リスト'!H$2:H$200,$B8,1)&gt;0,INDEX('妖怪リスト'!H$2:H$200,$B8,1),"")</f>
      </c>
      <c r="H8" s="4">
        <f>IF(INDEX('妖怪リスト'!I$2:I$200,$B8,1)&gt;0,INDEX('妖怪リスト'!I$2:I$200,$B8,1),"")</f>
        <v>7</v>
      </c>
      <c r="I8" s="4">
        <f>IF(INDEX('妖怪リスト'!J$2:J$200,$B8,1)&gt;0,INDEX('妖怪リスト'!J$2:J$200,$B8,1),"")</f>
      </c>
      <c r="J8" s="4">
        <f>IF(INDEX('妖怪リスト'!K$2:K$200,$B8,1)&gt;0,INDEX('妖怪リスト'!K$2:K$200,$B8,1),"")</f>
      </c>
      <c r="K8" s="4">
        <f>IF(INDEX('妖怪リスト'!L$2:L$200,$B8,1)&gt;0,INDEX('妖怪リスト'!L$2:L$200,$B8,1),"")</f>
      </c>
      <c r="M8" s="4" t="s">
        <v>113</v>
      </c>
    </row>
    <row r="9" spans="1:11" ht="12.75">
      <c r="A9" s="15" t="s">
        <v>77</v>
      </c>
      <c r="B9" s="4">
        <f>MATCH(A9,'妖怪リスト'!$B$2:$B$200,0)</f>
        <v>14</v>
      </c>
      <c r="C9" s="4">
        <f>INDEX('妖怪リスト'!$C$2:$C$200,B9,1)</f>
        <v>17</v>
      </c>
      <c r="D9" s="4">
        <f>INDEX('妖怪リスト'!D$2:D$200,$B9,1)</f>
        <v>7746</v>
      </c>
      <c r="E9" s="4">
        <f>INDEX('妖怪リスト'!F$2:F$200,$B9,1)</f>
        <v>2570</v>
      </c>
      <c r="F9" s="4">
        <f>IF(INDEX('妖怪リスト'!G$2:G$200,$B9,1)&gt;0,INDEX('妖怪リスト'!G$2:G$200,$B9,1),"")</f>
      </c>
      <c r="G9" s="4">
        <f>IF(INDEX('妖怪リスト'!H$2:H$200,$B9,1)&gt;0,INDEX('妖怪リスト'!H$2:H$200,$B9,1),"")</f>
      </c>
      <c r="H9" s="4">
        <f>IF(INDEX('妖怪リスト'!I$2:I$200,$B9,1)&gt;0,INDEX('妖怪リスト'!I$2:I$200,$B9,1),"")</f>
      </c>
      <c r="I9" s="4">
        <f>IF(INDEX('妖怪リスト'!J$2:J$200,$B9,1)&gt;0,INDEX('妖怪リスト'!J$2:J$200,$B9,1),"")</f>
      </c>
      <c r="J9" s="4">
        <f>IF(INDEX('妖怪リスト'!K$2:K$200,$B9,1)&gt;0,INDEX('妖怪リスト'!K$2:K$200,$B9,1),"")</f>
        <v>5</v>
      </c>
      <c r="K9" s="4">
        <f>IF(INDEX('妖怪リスト'!L$2:L$200,$B9,1)&gt;0,INDEX('妖怪リスト'!L$2:L$200,$B9,1),"")</f>
      </c>
    </row>
    <row r="10" spans="1:11" ht="12.75">
      <c r="A10" s="15" t="s">
        <v>83</v>
      </c>
      <c r="B10" s="4">
        <f>MATCH(A10,'妖怪リスト'!$B$2:$B$200,0)</f>
        <v>19</v>
      </c>
      <c r="C10" s="4">
        <f>INDEX('妖怪リスト'!$C$2:$C$200,B10,1)</f>
        <v>18</v>
      </c>
      <c r="D10" s="4">
        <f>INDEX('妖怪リスト'!D$2:D$200,$B10,1)</f>
        <v>7793</v>
      </c>
      <c r="E10" s="4">
        <f>INDEX('妖怪リスト'!F$2:F$200,$B10,1)</f>
        <v>7020</v>
      </c>
      <c r="F10" s="4">
        <f>IF(INDEX('妖怪リスト'!G$2:G$200,$B10,1)&gt;0,INDEX('妖怪リスト'!G$2:G$200,$B10,1),"")</f>
      </c>
      <c r="G10" s="4">
        <f>IF(INDEX('妖怪リスト'!H$2:H$200,$B10,1)&gt;0,INDEX('妖怪リスト'!H$2:H$200,$B10,1),"")</f>
      </c>
      <c r="H10" s="4">
        <f>IF(INDEX('妖怪リスト'!I$2:I$200,$B10,1)&gt;0,INDEX('妖怪リスト'!I$2:I$200,$B10,1),"")</f>
      </c>
      <c r="I10" s="4">
        <f>IF(INDEX('妖怪リスト'!J$2:J$200,$B10,1)&gt;0,INDEX('妖怪リスト'!J$2:J$200,$B10,1),"")</f>
      </c>
      <c r="J10" s="4">
        <f>IF(INDEX('妖怪リスト'!K$2:K$200,$B10,1)&gt;0,INDEX('妖怪リスト'!K$2:K$200,$B10,1),"")</f>
        <v>7</v>
      </c>
      <c r="K10" s="4">
        <f>IF(INDEX('妖怪リスト'!L$2:L$200,$B10,1)&gt;0,INDEX('妖怪リスト'!L$2:L$200,$B10,1),"")</f>
      </c>
    </row>
    <row r="11" spans="1:11" ht="12.75">
      <c r="A11" s="15" t="s">
        <v>84</v>
      </c>
      <c r="B11" s="4">
        <f>MATCH(A11,'妖怪リスト'!$B$2:$B$200,0)</f>
        <v>20</v>
      </c>
      <c r="C11" s="4">
        <f>INDEX('妖怪リスト'!$C$2:$C$200,B11,1)</f>
        <v>21</v>
      </c>
      <c r="D11" s="4">
        <f>INDEX('妖怪リスト'!D$2:D$200,$B11,1)</f>
        <v>9173</v>
      </c>
      <c r="E11" s="4">
        <f>INDEX('妖怪リスト'!F$2:F$200,$B11,1)</f>
        <v>8775</v>
      </c>
      <c r="F11" s="4">
        <f>IF(INDEX('妖怪リスト'!G$2:G$200,$B11,1)&gt;0,INDEX('妖怪リスト'!G$2:G$200,$B11,1),"")</f>
        <v>7</v>
      </c>
      <c r="G11" s="4">
        <f>IF(INDEX('妖怪リスト'!H$2:H$200,$B11,1)&gt;0,INDEX('妖怪リスト'!H$2:H$200,$B11,1),"")</f>
      </c>
      <c r="H11" s="4">
        <f>IF(INDEX('妖怪リスト'!I$2:I$200,$B11,1)&gt;0,INDEX('妖怪リスト'!I$2:I$200,$B11,1),"")</f>
      </c>
      <c r="I11" s="4">
        <f>IF(INDEX('妖怪リスト'!J$2:J$200,$B11,1)&gt;0,INDEX('妖怪リスト'!J$2:J$200,$B11,1),"")</f>
      </c>
      <c r="J11" s="4">
        <f>IF(INDEX('妖怪リスト'!K$2:K$200,$B11,1)&gt;0,INDEX('妖怪リスト'!K$2:K$200,$B11,1),"")</f>
      </c>
      <c r="K11" s="4">
        <f>IF(INDEX('妖怪リスト'!L$2:L$200,$B11,1)&gt;0,INDEX('妖怪リスト'!L$2:L$200,$B11,1),"")</f>
      </c>
    </row>
    <row r="12" spans="3:11" ht="12.75">
      <c r="C12" s="16"/>
      <c r="D12" s="16"/>
      <c r="E12" s="16"/>
      <c r="F12" s="16"/>
      <c r="G12" s="16"/>
      <c r="H12" s="16"/>
      <c r="I12" s="16"/>
      <c r="J12" s="16"/>
      <c r="K12" s="16"/>
    </row>
    <row r="13" spans="1:11" ht="12.75">
      <c r="A13" s="10" t="s">
        <v>114</v>
      </c>
      <c r="C13" s="4">
        <f>SUM(C2:C11)</f>
        <v>196</v>
      </c>
      <c r="D13" s="4">
        <f>SUM(D2:D11)</f>
        <v>79257</v>
      </c>
      <c r="E13" s="4">
        <f>SUM(E2:E11)</f>
        <v>65775</v>
      </c>
      <c r="F13" s="4">
        <f>SUM(F2:F11)</f>
        <v>14</v>
      </c>
      <c r="G13" s="4">
        <f>SUM(G2:G11)</f>
        <v>13</v>
      </c>
      <c r="H13" s="4">
        <f>SUM(H2:H11)</f>
        <v>14</v>
      </c>
      <c r="I13" s="4">
        <f>SUM(I2:I11)</f>
        <v>11</v>
      </c>
      <c r="J13" s="4">
        <f>SUM(J2:J11)</f>
        <v>12</v>
      </c>
      <c r="K13" s="4">
        <f>SUM(K2:K11)</f>
        <v>0</v>
      </c>
    </row>
    <row r="15" spans="3:12" ht="12.75">
      <c r="C15" s="4" t="s">
        <v>115</v>
      </c>
      <c r="D15" s="4" t="s">
        <v>92</v>
      </c>
      <c r="E15" s="4" t="s">
        <v>93</v>
      </c>
      <c r="F15" s="4">
        <f>F13</f>
        <v>14</v>
      </c>
      <c r="G15" s="4">
        <f>G13</f>
        <v>13</v>
      </c>
      <c r="H15" s="4">
        <f>H13</f>
        <v>14</v>
      </c>
      <c r="I15" s="4">
        <f>I13</f>
        <v>11</v>
      </c>
      <c r="J15" s="4">
        <f>J13</f>
        <v>12</v>
      </c>
      <c r="K15" s="4">
        <f>K13</f>
        <v>0</v>
      </c>
      <c r="L15" s="4" t="s">
        <v>116</v>
      </c>
    </row>
    <row r="16" spans="1:11" ht="12.75">
      <c r="A16" s="4" t="str">
        <f>'連携'!A2</f>
        <v>森羅万象ノ理</v>
      </c>
      <c r="C16" s="4">
        <f>IF(AND(F15&gt;='連携'!D2,G15&gt;='連携'!E2,H15&gt;='連携'!F2,I15&gt;='連携'!G2,J15&gt;='連携'!H2),1,0)</f>
        <v>1</v>
      </c>
      <c r="D16" s="4">
        <f>IF(AND($C16=1,'連携'!B2&gt;0),'連携'!B2,"")</f>
        <v>25</v>
      </c>
      <c r="E16" s="4">
        <f>IF(AND($C16=1,'連携'!C2&gt;0),'連携'!C2,"")</f>
      </c>
      <c r="F16" s="4">
        <f>F15-($C16*'連携'!D2)</f>
        <v>6</v>
      </c>
      <c r="G16" s="4">
        <f>G15-($C16*'連携'!E2)</f>
        <v>5</v>
      </c>
      <c r="H16" s="4">
        <f>H15-($C16*'連携'!F2)</f>
        <v>6</v>
      </c>
      <c r="I16" s="4">
        <f>I15-($C16*'連携'!G2)</f>
        <v>3</v>
      </c>
      <c r="J16" s="4">
        <f>J15-($C16*'連携'!H2)</f>
        <v>4</v>
      </c>
      <c r="K16" s="4">
        <f>K15-($C16*'連携'!I2)</f>
        <v>0</v>
      </c>
    </row>
    <row r="17" spans="1:11" ht="12.75">
      <c r="A17" s="4" t="str">
        <f>'連携'!A3</f>
        <v>四季繚乱之極</v>
      </c>
      <c r="C17" s="4">
        <f>IF(AND(F16&gt;='連携'!D3,G16&gt;='連携'!E3,H16&gt;='連携'!F3,I16&gt;='連携'!G3,J16&gt;='連携'!H3),1,0)</f>
        <v>0</v>
      </c>
      <c r="D17" s="4">
        <f>IF(AND($C17=1,'連携'!B3&gt;0),'連携'!B3,"")</f>
      </c>
      <c r="E17" s="4">
        <f>IF(AND($C17=1,'連携'!C3&gt;0),'連携'!C3,"")</f>
      </c>
      <c r="F17" s="4">
        <f>F16-($C17*'連携'!D3)</f>
        <v>6</v>
      </c>
      <c r="G17" s="4">
        <f>G16-($C17*'連携'!E3)</f>
        <v>5</v>
      </c>
      <c r="H17" s="4">
        <f>H16-($C17*'連携'!F3)</f>
        <v>6</v>
      </c>
      <c r="I17" s="4">
        <f>I16-($C17*'連携'!G3)</f>
        <v>3</v>
      </c>
      <c r="J17" s="4">
        <f>J16-($C17*'連携'!H3)</f>
        <v>4</v>
      </c>
      <c r="K17" s="4">
        <f>K16-($C17*'連携'!I3)</f>
        <v>0</v>
      </c>
    </row>
    <row r="18" spans="1:11" ht="12.75">
      <c r="A18" s="4" t="str">
        <f>'連携'!A4</f>
        <v>四季満来之極</v>
      </c>
      <c r="C18" s="4">
        <f>IF(AND(F17&gt;='連携'!D4,G17&gt;='連携'!E4,H17&gt;='連携'!F4,I17&gt;='連携'!G4,J17&gt;='連携'!H4),1,0)</f>
        <v>0</v>
      </c>
      <c r="D18" s="4">
        <f>IF(AND($C18=1,'連携'!B4&gt;0),'連携'!B4,"")</f>
      </c>
      <c r="E18" s="4">
        <f>IF(AND($C18=1,'連携'!C4&gt;0),'連携'!C4,"")</f>
      </c>
      <c r="F18" s="4">
        <f>F17-($C18*'連携'!D4)</f>
        <v>6</v>
      </c>
      <c r="G18" s="4">
        <f>G17-($C18*'連携'!E4)</f>
        <v>5</v>
      </c>
      <c r="H18" s="4">
        <f>H17-($C18*'連携'!F4)</f>
        <v>6</v>
      </c>
      <c r="I18" s="4">
        <f>I17-($C18*'連携'!G4)</f>
        <v>3</v>
      </c>
      <c r="J18" s="4">
        <f>J17-($C18*'連携'!H4)</f>
        <v>4</v>
      </c>
      <c r="K18" s="4">
        <f>K17-($C18*'連携'!I4)</f>
        <v>0</v>
      </c>
    </row>
    <row r="19" spans="1:11" ht="12.75">
      <c r="A19" s="4" t="str">
        <f>'連携'!A5</f>
        <v>雅夏ノ祭</v>
      </c>
      <c r="C19" s="4">
        <f>IF(AND(F18&gt;='連携'!D5,G18&gt;='連携'!E5,H18&gt;='連携'!F5,I18&gt;='連携'!G5,J18&gt;='連携'!H5),1,0)</f>
        <v>1</v>
      </c>
      <c r="D19" s="4">
        <f>IF(AND($C19=1,'連携'!B5&gt;0),'連携'!B5,"")</f>
      </c>
      <c r="E19" s="4">
        <f>IF(AND($C19=1,'連携'!C5&gt;0),'連携'!C5,"")</f>
        <v>10</v>
      </c>
      <c r="F19" s="4">
        <f>F18-($C19*'連携'!D5)</f>
        <v>2</v>
      </c>
      <c r="G19" s="4">
        <f>G18-($C19*'連携'!E5)</f>
        <v>5</v>
      </c>
      <c r="H19" s="4">
        <f>H18-($C19*'連携'!F5)</f>
        <v>3</v>
      </c>
      <c r="I19" s="4">
        <f>I18-($C19*'連携'!G5)</f>
        <v>0</v>
      </c>
      <c r="J19" s="4">
        <f>J18-($C19*'連携'!H5)</f>
        <v>4</v>
      </c>
      <c r="K19" s="4">
        <f>K18-($C19*'連携'!I5)</f>
        <v>0</v>
      </c>
    </row>
    <row r="20" spans="1:11" ht="12.75">
      <c r="A20" s="4" t="str">
        <f>'連携'!A6</f>
        <v>宝春ノ歌</v>
      </c>
      <c r="C20" s="4">
        <f>IF(AND(F19&gt;='連携'!D6,G19&gt;='連携'!E6,H19&gt;='連携'!F6,I19&gt;='連携'!G6,J19&gt;='連携'!H6),1,0)</f>
        <v>0</v>
      </c>
      <c r="D20" s="4">
        <f>IF(AND($C20=1,'連携'!B6&gt;0),'連携'!B6,"")</f>
      </c>
      <c r="E20" s="4">
        <f>IF(AND($C20=1,'連携'!C6&gt;0),'連携'!C6,"")</f>
      </c>
      <c r="F20" s="4">
        <f>F19-($C20*'連携'!D6)</f>
        <v>2</v>
      </c>
      <c r="G20" s="4">
        <f>G19-($C20*'連携'!E6)</f>
        <v>5</v>
      </c>
      <c r="H20" s="4">
        <f>H19-($C20*'連携'!F6)</f>
        <v>3</v>
      </c>
      <c r="I20" s="4">
        <f>I19-($C20*'連携'!G6)</f>
        <v>0</v>
      </c>
      <c r="J20" s="4">
        <f>J19-($C20*'連携'!H6)</f>
        <v>4</v>
      </c>
      <c r="K20" s="4">
        <f>K19-($C20*'連携'!I6)</f>
        <v>0</v>
      </c>
    </row>
    <row r="21" spans="1:11" ht="12.75">
      <c r="A21" s="4" t="str">
        <f>'連携'!A7</f>
        <v>深秋ノ訪</v>
      </c>
      <c r="C21" s="4">
        <f>IF(AND(F20&gt;='連携'!D7,G20&gt;='連携'!E7,H20&gt;='連携'!F7,I20&gt;='連携'!G7,J20&gt;='連携'!H7),1,0)</f>
        <v>0</v>
      </c>
      <c r="D21" s="4">
        <f>IF(AND($C21=1,'連携'!B7&gt;0),'連携'!B7,"")</f>
      </c>
      <c r="E21" s="4">
        <f>IF(AND($C21=1,'連携'!C7&gt;0),'連携'!C7,"")</f>
      </c>
      <c r="F21" s="4">
        <f>F20-($C21*'連携'!D7)</f>
        <v>2</v>
      </c>
      <c r="G21" s="4">
        <f>G20-($C21*'連携'!E7)</f>
        <v>5</v>
      </c>
      <c r="H21" s="4">
        <f>H20-($C21*'連携'!F7)</f>
        <v>3</v>
      </c>
      <c r="I21" s="4">
        <f>I20-($C21*'連携'!G7)</f>
        <v>0</v>
      </c>
      <c r="J21" s="4">
        <f>J20-($C21*'連携'!H7)</f>
        <v>4</v>
      </c>
      <c r="K21" s="4">
        <f>K20-($C21*'連携'!I7)</f>
        <v>0</v>
      </c>
    </row>
    <row r="22" spans="1:11" ht="12.75">
      <c r="A22" s="4" t="str">
        <f>'連携'!A8</f>
        <v>静冬ノ籠</v>
      </c>
      <c r="C22" s="4">
        <f>IF(AND(F21&gt;='連携'!D8,G21&gt;='連携'!E8,H21&gt;='連携'!F8,I21&gt;='連携'!G8,J21&gt;='連携'!H8),1,0)</f>
        <v>1</v>
      </c>
      <c r="D22" s="4">
        <f>IF(AND($C22=1,'連携'!B8&gt;0),'連携'!B8,"")</f>
        <v>10</v>
      </c>
      <c r="E22" s="4">
        <f>IF(AND($C22=1,'連携'!C8&gt;0),'連携'!C8,"")</f>
      </c>
      <c r="F22" s="4">
        <f>F21-($C22*'連携'!D8)</f>
        <v>2</v>
      </c>
      <c r="G22" s="4">
        <f>G21-($C22*'連携'!E8)</f>
        <v>1</v>
      </c>
      <c r="H22" s="4">
        <f>H21-($C22*'連携'!F8)</f>
        <v>0</v>
      </c>
      <c r="I22" s="4">
        <f>I21-($C22*'連携'!G8)</f>
        <v>0</v>
      </c>
      <c r="J22" s="4">
        <f>J21-($C22*'連携'!H8)</f>
        <v>1</v>
      </c>
      <c r="K22" s="4">
        <f>K21-($C22*'連携'!I8)</f>
        <v>0</v>
      </c>
    </row>
    <row r="37" spans="4:11" ht="12.75">
      <c r="D37" s="16" t="s">
        <v>92</v>
      </c>
      <c r="E37" s="16" t="s">
        <v>93</v>
      </c>
      <c r="F37" s="17"/>
      <c r="G37" s="17"/>
      <c r="H37" s="17"/>
      <c r="I37" s="17"/>
      <c r="J37" s="17"/>
      <c r="K37" s="17"/>
    </row>
    <row r="38" spans="1:5" ht="12.75">
      <c r="A38" s="10" t="s">
        <v>117</v>
      </c>
      <c r="B38" s="10"/>
      <c r="C38" s="10"/>
      <c r="D38" s="4">
        <f>SUM(D16:D35)</f>
        <v>35</v>
      </c>
      <c r="E38" s="4">
        <f>SUM(E16:E35)</f>
        <v>10</v>
      </c>
    </row>
  </sheetData>
  <sheetProtection selectLockedCells="1" selectUnlockedCells="1"/>
  <mergeCells count="1">
    <mergeCell ref="A38:C38"/>
  </mergeCells>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93"/>
  <headerFooter alignWithMargins="0">
    <oddHeader>&amp;C&amp;"Arial,標準"&amp;A</oddHeader>
    <oddFooter>&amp;C&amp;"Arial,標準"ページ &amp;P</oddFooter>
  </headerFooter>
</worksheet>
</file>

<file path=xl/worksheets/sheet5.xml><?xml version="1.0" encoding="utf-8"?>
<worksheet xmlns="http://schemas.openxmlformats.org/spreadsheetml/2006/main" xmlns:r="http://schemas.openxmlformats.org/officeDocument/2006/relationships">
  <dimension ref="A1:M38"/>
  <sheetViews>
    <sheetView workbookViewId="0" topLeftCell="A1">
      <selection activeCell="M5" sqref="M5"/>
    </sheetView>
  </sheetViews>
  <sheetFormatPr defaultColWidth="13.7109375" defaultRowHeight="12"/>
  <cols>
    <col min="1" max="1" width="14.8515625" style="4" customWidth="1"/>
    <col min="2" max="2" width="2.8515625" style="4" customWidth="1"/>
    <col min="3" max="3" width="4.00390625" style="4" customWidth="1"/>
    <col min="4" max="5" width="6.140625" style="4" customWidth="1"/>
    <col min="6" max="11" width="4.00390625" style="4" customWidth="1"/>
    <col min="12" max="12" width="8.28125" style="4" customWidth="1"/>
    <col min="13" max="13" width="39.00390625" style="4" customWidth="1"/>
    <col min="14" max="16384" width="12.8515625" style="4" customWidth="1"/>
  </cols>
  <sheetData>
    <row r="1" spans="1:11" ht="12.75">
      <c r="A1" s="6" t="s">
        <v>107</v>
      </c>
      <c r="B1" s="6" t="s">
        <v>44</v>
      </c>
      <c r="C1" s="6" t="s">
        <v>46</v>
      </c>
      <c r="D1" s="6" t="s">
        <v>48</v>
      </c>
      <c r="E1" s="6" t="s">
        <v>49</v>
      </c>
      <c r="F1" s="6" t="s">
        <v>50</v>
      </c>
      <c r="G1" s="6" t="s">
        <v>51</v>
      </c>
      <c r="H1" s="6" t="s">
        <v>52</v>
      </c>
      <c r="I1" s="6" t="s">
        <v>53</v>
      </c>
      <c r="J1" s="6" t="s">
        <v>54</v>
      </c>
      <c r="K1" s="6" t="s">
        <v>55</v>
      </c>
    </row>
    <row r="2" spans="1:13" ht="12.75">
      <c r="A2" s="15" t="s">
        <v>60</v>
      </c>
      <c r="B2" s="4">
        <f>MATCH(A2,'妖怪リスト'!$B$2:$B$200,0)</f>
        <v>2</v>
      </c>
      <c r="C2" s="4">
        <f>INDEX('妖怪リスト'!C$2:C$200,$B2,1)</f>
        <v>22</v>
      </c>
      <c r="D2" s="4">
        <f>INDEX('妖怪リスト'!E$2:E$200,$B2,1)</f>
        <v>9183</v>
      </c>
      <c r="E2" s="4">
        <f>INDEX('妖怪リスト'!F$2:F$200,$B2,1)</f>
        <v>7806</v>
      </c>
      <c r="F2" s="4">
        <f>IF(INDEX('妖怪リスト'!G$2:G$200,$B2,1)&gt;0,INDEX('妖怪リスト'!G$2:G$200,$B2,1),"")</f>
        <v>7</v>
      </c>
      <c r="G2" s="4">
        <f>IF(INDEX('妖怪リスト'!H$2:H$200,$B2,1)&gt;0,INDEX('妖怪リスト'!H$2:H$200,$B2,1),"")</f>
      </c>
      <c r="H2" s="4">
        <f>IF(INDEX('妖怪リスト'!I$2:I$200,$B2,1)&gt;0,INDEX('妖怪リスト'!I$2:I$200,$B2,1),"")</f>
      </c>
      <c r="I2" s="4">
        <f>IF(INDEX('妖怪リスト'!J$2:J$200,$B2,1)&gt;0,INDEX('妖怪リスト'!J$2:J$200,$B2,1),"")</f>
      </c>
      <c r="J2" s="4">
        <f>IF(INDEX('妖怪リスト'!K$2:K$200,$B2,1)&gt;0,INDEX('妖怪リスト'!K$2:K$200,$B2,1),"")</f>
      </c>
      <c r="K2" s="4">
        <f>IF(INDEX('妖怪リスト'!L$2:L$200,$B2,1)&gt;0,INDEX('妖怪リスト'!L$2:L$200,$B2,1),"")</f>
      </c>
      <c r="M2" s="4" t="s">
        <v>108</v>
      </c>
    </row>
    <row r="3" spans="1:13" ht="12.75">
      <c r="A3" s="15" t="s">
        <v>62</v>
      </c>
      <c r="B3" s="4">
        <f>MATCH(A3,'妖怪リスト'!$B$2:$B$200,0)</f>
        <v>3</v>
      </c>
      <c r="C3" s="4">
        <f>INDEX('妖怪リスト'!$C$2:$C$200,B3,1)</f>
        <v>17</v>
      </c>
      <c r="D3" s="4">
        <f>INDEX('妖怪リスト'!E$2:E$200,$B3,1)</f>
        <v>5396</v>
      </c>
      <c r="E3" s="4">
        <f>INDEX('妖怪リスト'!F$2:F$200,$B3,1)</f>
        <v>4289</v>
      </c>
      <c r="F3" s="4">
        <f>IF(INDEX('妖怪リスト'!G$2:G$200,$B3,1)&gt;0,INDEX('妖怪リスト'!G$2:G$200,$B3,1),"")</f>
      </c>
      <c r="G3" s="4">
        <f>IF(INDEX('妖怪リスト'!H$2:H$200,$B3,1)&gt;0,INDEX('妖怪リスト'!H$2:H$200,$B3,1),"")</f>
        <v>6</v>
      </c>
      <c r="H3" s="4">
        <f>IF(INDEX('妖怪リスト'!I$2:I$200,$B3,1)&gt;0,INDEX('妖怪リスト'!I$2:I$200,$B3,1),"")</f>
      </c>
      <c r="I3" s="4">
        <f>IF(INDEX('妖怪リスト'!J$2:J$200,$B3,1)&gt;0,INDEX('妖怪リスト'!J$2:J$200,$B3,1),"")</f>
      </c>
      <c r="J3" s="4">
        <f>IF(INDEX('妖怪リスト'!K$2:K$200,$B3,1)&gt;0,INDEX('妖怪リスト'!K$2:K$200,$B3,1),"")</f>
      </c>
      <c r="K3" s="4">
        <f>IF(INDEX('妖怪リスト'!L$2:L$200,$B3,1)&gt;0,INDEX('妖怪リスト'!L$2:L$200,$B3,1),"")</f>
      </c>
      <c r="M3" s="4" t="s">
        <v>109</v>
      </c>
    </row>
    <row r="4" spans="1:13" ht="12.75">
      <c r="A4" s="15" t="s">
        <v>65</v>
      </c>
      <c r="B4" s="4">
        <f>MATCH(A4,'妖怪リスト'!$B$2:$B$200,0)</f>
        <v>4</v>
      </c>
      <c r="C4" s="4">
        <f>INDEX('妖怪リスト'!$C$2:$C$200,B4,1)</f>
        <v>14</v>
      </c>
      <c r="D4" s="4">
        <f>INDEX('妖怪リスト'!E$2:E$200,$B4,1)</f>
        <v>3537</v>
      </c>
      <c r="E4" s="4">
        <f>INDEX('妖怪リスト'!F$2:F$200,$B4,1)</f>
        <v>3849</v>
      </c>
      <c r="F4" s="4">
        <f>IF(INDEX('妖怪リスト'!G$2:G$200,$B4,1)&gt;0,INDEX('妖怪リスト'!G$2:G$200,$B4,1),"")</f>
      </c>
      <c r="G4" s="4">
        <f>IF(INDEX('妖怪リスト'!H$2:H$200,$B4,1)&gt;0,INDEX('妖怪リスト'!H$2:H$200,$B4,1),"")</f>
      </c>
      <c r="H4" s="4">
        <f>IF(INDEX('妖怪リスト'!I$2:I$200,$B4,1)&gt;0,INDEX('妖怪リスト'!I$2:I$200,$B4,1),"")</f>
      </c>
      <c r="I4" s="4">
        <f>IF(INDEX('妖怪リスト'!J$2:J$200,$B4,1)&gt;0,INDEX('妖怪リスト'!J$2:J$200,$B4,1),"")</f>
        <v>4</v>
      </c>
      <c r="J4" s="4">
        <f>IF(INDEX('妖怪リスト'!K$2:K$200,$B4,1)&gt;0,INDEX('妖怪リスト'!K$2:K$200,$B4,1),"")</f>
      </c>
      <c r="K4" s="4">
        <f>IF(INDEX('妖怪リスト'!L$2:L$200,$B4,1)&gt;0,INDEX('妖怪リスト'!L$2:L$200,$B4,1),"")</f>
      </c>
      <c r="M4" s="4" t="s">
        <v>110</v>
      </c>
    </row>
    <row r="5" spans="1:13" ht="12.75">
      <c r="A5" s="15" t="s">
        <v>68</v>
      </c>
      <c r="B5" s="4">
        <f>MATCH(A5,'妖怪リスト'!$B$2:$B$200,0)</f>
        <v>6</v>
      </c>
      <c r="C5" s="4">
        <f>INDEX('妖怪リスト'!$C$2:$C$200,B5,1)</f>
        <v>21</v>
      </c>
      <c r="D5" s="4">
        <f>INDEX('妖怪リスト'!E$2:E$200,$B5,1)</f>
        <v>8554</v>
      </c>
      <c r="E5" s="4">
        <f>INDEX('妖怪リスト'!F$2:F$200,$B5,1)</f>
        <v>8649</v>
      </c>
      <c r="F5" s="4">
        <f>IF(INDEX('妖怪リスト'!G$2:G$200,$B5,1)&gt;0,INDEX('妖怪リスト'!G$2:G$200,$B5,1),"")</f>
      </c>
      <c r="G5" s="4">
        <f>IF(INDEX('妖怪リスト'!H$2:H$200,$B5,1)&gt;0,INDEX('妖怪リスト'!H$2:H$200,$B5,1),"")</f>
      </c>
      <c r="H5" s="4">
        <f>IF(INDEX('妖怪リスト'!I$2:I$200,$B5,1)&gt;0,INDEX('妖怪リスト'!I$2:I$200,$B5,1),"")</f>
      </c>
      <c r="I5" s="4">
        <f>IF(INDEX('妖怪リスト'!J$2:J$200,$B5,1)&gt;0,INDEX('妖怪リスト'!J$2:J$200,$B5,1),"")</f>
        <v>7</v>
      </c>
      <c r="J5" s="4">
        <f>IF(INDEX('妖怪リスト'!K$2:K$200,$B5,1)&gt;0,INDEX('妖怪リスト'!K$2:K$200,$B5,1),"")</f>
      </c>
      <c r="K5" s="4">
        <f>IF(INDEX('妖怪リスト'!L$2:L$200,$B5,1)&gt;0,INDEX('妖怪リスト'!L$2:L$200,$B5,1),"")</f>
      </c>
      <c r="M5" s="4" t="s">
        <v>111</v>
      </c>
    </row>
    <row r="6" spans="1:11" ht="12.75">
      <c r="A6" s="15" t="s">
        <v>75</v>
      </c>
      <c r="B6" s="4">
        <f>MATCH(A6,'妖怪リスト'!$B$2:$B$200,0)</f>
        <v>12</v>
      </c>
      <c r="C6" s="4">
        <f>INDEX('妖怪リスト'!$C$2:$C$200,B6,1)</f>
        <v>21</v>
      </c>
      <c r="D6" s="4">
        <f>INDEX('妖怪リスト'!E$2:E$200,$B6,1)</f>
        <v>8050</v>
      </c>
      <c r="E6" s="4">
        <f>INDEX('妖怪リスト'!F$2:F$200,$B6,1)</f>
        <v>8050</v>
      </c>
      <c r="F6" s="4">
        <f>IF(INDEX('妖怪リスト'!G$2:G$200,$B6,1)&gt;0,INDEX('妖怪リスト'!G$2:G$200,$B6,1),"")</f>
      </c>
      <c r="G6" s="4">
        <f>IF(INDEX('妖怪リスト'!H$2:H$200,$B6,1)&gt;0,INDEX('妖怪リスト'!H$2:H$200,$B6,1),"")</f>
        <v>7</v>
      </c>
      <c r="H6" s="4">
        <f>IF(INDEX('妖怪リスト'!I$2:I$200,$B6,1)&gt;0,INDEX('妖怪リスト'!I$2:I$200,$B6,1),"")</f>
      </c>
      <c r="I6" s="4">
        <f>IF(INDEX('妖怪リスト'!J$2:J$200,$B6,1)&gt;0,INDEX('妖怪リスト'!J$2:J$200,$B6,1),"")</f>
      </c>
      <c r="J6" s="4">
        <f>IF(INDEX('妖怪リスト'!K$2:K$200,$B6,1)&gt;0,INDEX('妖怪リスト'!K$2:K$200,$B6,1),"")</f>
      </c>
      <c r="K6" s="4">
        <f>IF(INDEX('妖怪リスト'!L$2:L$200,$B6,1)&gt;0,INDEX('妖怪リスト'!L$2:L$200,$B6,1),"")</f>
      </c>
    </row>
    <row r="7" spans="1:13" ht="12.75">
      <c r="A7" s="15" t="s">
        <v>72</v>
      </c>
      <c r="B7" s="4">
        <f>MATCH(A7,'妖怪リスト'!$B$2:$B$200,0)</f>
        <v>9</v>
      </c>
      <c r="C7" s="4">
        <f>INDEX('妖怪リスト'!$C$2:$C$200,B7,1)</f>
        <v>22</v>
      </c>
      <c r="D7" s="4">
        <f>INDEX('妖怪リスト'!E$2:E$200,$B7,1)</f>
        <v>8927</v>
      </c>
      <c r="E7" s="4">
        <f>INDEX('妖怪リスト'!F$2:F$200,$B7,1)</f>
        <v>7769</v>
      </c>
      <c r="F7" s="4">
        <f>IF(INDEX('妖怪リスト'!G$2:G$200,$B7,1)&gt;0,INDEX('妖怪リスト'!G$2:G$200,$B7,1),"")</f>
      </c>
      <c r="G7" s="4">
        <f>IF(INDEX('妖怪リスト'!H$2:H$200,$B7,1)&gt;0,INDEX('妖怪リスト'!H$2:H$200,$B7,1),"")</f>
      </c>
      <c r="H7" s="4">
        <f>IF(INDEX('妖怪リスト'!I$2:I$200,$B7,1)&gt;0,INDEX('妖怪リスト'!I$2:I$200,$B7,1),"")</f>
        <v>7</v>
      </c>
      <c r="I7" s="4">
        <f>IF(INDEX('妖怪リスト'!J$2:J$200,$B7,1)&gt;0,INDEX('妖怪リスト'!J$2:J$200,$B7,1),"")</f>
      </c>
      <c r="J7" s="4">
        <f>IF(INDEX('妖怪リスト'!K$2:K$200,$B7,1)&gt;0,INDEX('妖怪リスト'!K$2:K$200,$B7,1),"")</f>
      </c>
      <c r="K7" s="4">
        <f>IF(INDEX('妖怪リスト'!L$2:L$200,$B7,1)&gt;0,INDEX('妖怪リスト'!L$2:L$200,$B7,1),"")</f>
      </c>
      <c r="M7" s="4" t="s">
        <v>118</v>
      </c>
    </row>
    <row r="8" spans="1:13" ht="12.75">
      <c r="A8" s="15" t="s">
        <v>76</v>
      </c>
      <c r="B8" s="4">
        <f>MATCH(A8,'妖怪リスト'!$B$2:$B$200,0)</f>
        <v>13</v>
      </c>
      <c r="C8" s="4">
        <f>INDEX('妖怪リスト'!$C$2:$C$200,B8,1)</f>
        <v>22</v>
      </c>
      <c r="D8" s="4">
        <f>INDEX('妖怪リスト'!E$2:E$200,$B8,1)</f>
        <v>7414</v>
      </c>
      <c r="E8" s="4">
        <f>INDEX('妖怪リスト'!F$2:F$200,$B8,1)</f>
        <v>7279</v>
      </c>
      <c r="F8" s="4">
        <f>IF(INDEX('妖怪リスト'!G$2:G$200,$B8,1)&gt;0,INDEX('妖怪リスト'!G$2:G$200,$B8,1),"")</f>
      </c>
      <c r="G8" s="4">
        <f>IF(INDEX('妖怪リスト'!H$2:H$200,$B8,1)&gt;0,INDEX('妖怪リスト'!H$2:H$200,$B8,1),"")</f>
      </c>
      <c r="H8" s="4">
        <f>IF(INDEX('妖怪リスト'!I$2:I$200,$B8,1)&gt;0,INDEX('妖怪リスト'!I$2:I$200,$B8,1),"")</f>
        <v>7</v>
      </c>
      <c r="I8" s="4">
        <f>IF(INDEX('妖怪リスト'!J$2:J$200,$B8,1)&gt;0,INDEX('妖怪リスト'!J$2:J$200,$B8,1),"")</f>
      </c>
      <c r="J8" s="4">
        <f>IF(INDEX('妖怪リスト'!K$2:K$200,$B8,1)&gt;0,INDEX('妖怪リスト'!K$2:K$200,$B8,1),"")</f>
      </c>
      <c r="K8" s="4">
        <f>IF(INDEX('妖怪リスト'!L$2:L$200,$B8,1)&gt;0,INDEX('妖怪リスト'!L$2:L$200,$B8,1),"")</f>
      </c>
      <c r="M8" s="4" t="s">
        <v>113</v>
      </c>
    </row>
    <row r="9" spans="1:11" ht="12.75">
      <c r="A9" s="15" t="s">
        <v>79</v>
      </c>
      <c r="B9" s="4">
        <f>MATCH(A9,'妖怪リスト'!$B$2:$B$200,0)</f>
        <v>16</v>
      </c>
      <c r="C9" s="4">
        <f>INDEX('妖怪リスト'!$C$2:$C$200,B9,1)</f>
        <v>17</v>
      </c>
      <c r="D9" s="4">
        <f>INDEX('妖怪リスト'!E$2:E$200,$B9,1)</f>
        <v>7034</v>
      </c>
      <c r="E9" s="4">
        <f>INDEX('妖怪リスト'!F$2:F$200,$B9,1)</f>
        <v>7178</v>
      </c>
      <c r="F9" s="4">
        <f>IF(INDEX('妖怪リスト'!G$2:G$200,$B9,1)&gt;0,INDEX('妖怪リスト'!G$2:G$200,$B9,1),"")</f>
      </c>
      <c r="G9" s="4">
        <f>IF(INDEX('妖怪リスト'!H$2:H$200,$B9,1)&gt;0,INDEX('妖怪リスト'!H$2:H$200,$B9,1),"")</f>
      </c>
      <c r="H9" s="4">
        <f>IF(INDEX('妖怪リスト'!I$2:I$200,$B9,1)&gt;0,INDEX('妖怪リスト'!I$2:I$200,$B9,1),"")</f>
      </c>
      <c r="I9" s="4">
        <f>IF(INDEX('妖怪リスト'!J$2:J$200,$B9,1)&gt;0,INDEX('妖怪リスト'!J$2:J$200,$B9,1),"")</f>
      </c>
      <c r="J9" s="4">
        <f>IF(INDEX('妖怪リスト'!K$2:K$200,$B9,1)&gt;0,INDEX('妖怪リスト'!K$2:K$200,$B9,1),"")</f>
        <v>7</v>
      </c>
      <c r="K9" s="4">
        <f>IF(INDEX('妖怪リスト'!L$2:L$200,$B9,1)&gt;0,INDEX('妖怪リスト'!L$2:L$200,$B9,1),"")</f>
      </c>
    </row>
    <row r="10" spans="1:11" ht="12.75">
      <c r="A10" s="15" t="s">
        <v>83</v>
      </c>
      <c r="B10" s="4">
        <f>MATCH(A10,'妖怪リスト'!$B$2:$B$200,0)</f>
        <v>19</v>
      </c>
      <c r="C10" s="4">
        <f>INDEX('妖怪リスト'!$C$2:$C$200,B10,1)</f>
        <v>18</v>
      </c>
      <c r="D10" s="4">
        <f>INDEX('妖怪リスト'!E$2:E$200,$B10,1)</f>
        <v>6553</v>
      </c>
      <c r="E10" s="4">
        <f>INDEX('妖怪リスト'!F$2:F$200,$B10,1)</f>
        <v>7020</v>
      </c>
      <c r="F10" s="4">
        <f>IF(INDEX('妖怪リスト'!G$2:G$200,$B10,1)&gt;0,INDEX('妖怪リスト'!G$2:G$200,$B10,1),"")</f>
      </c>
      <c r="G10" s="4">
        <f>IF(INDEX('妖怪リスト'!H$2:H$200,$B10,1)&gt;0,INDEX('妖怪リスト'!H$2:H$200,$B10,1),"")</f>
      </c>
      <c r="H10" s="4">
        <f>IF(INDEX('妖怪リスト'!I$2:I$200,$B10,1)&gt;0,INDEX('妖怪リスト'!I$2:I$200,$B10,1),"")</f>
      </c>
      <c r="I10" s="4">
        <f>IF(INDEX('妖怪リスト'!J$2:J$200,$B10,1)&gt;0,INDEX('妖怪リスト'!J$2:J$200,$B10,1),"")</f>
      </c>
      <c r="J10" s="4">
        <f>IF(INDEX('妖怪リスト'!K$2:K$200,$B10,1)&gt;0,INDEX('妖怪リスト'!K$2:K$200,$B10,1),"")</f>
        <v>7</v>
      </c>
      <c r="K10" s="4">
        <f>IF(INDEX('妖怪リスト'!L$2:L$200,$B10,1)&gt;0,INDEX('妖怪リスト'!L$2:L$200,$B10,1),"")</f>
      </c>
    </row>
    <row r="11" spans="1:11" ht="12.75">
      <c r="A11" s="15" t="s">
        <v>73</v>
      </c>
      <c r="B11" s="4">
        <f>MATCH(A11,'妖怪リスト'!$B$2:$B$200,0)</f>
        <v>10</v>
      </c>
      <c r="C11" s="4">
        <f>INDEX('妖怪リスト'!$C$2:$C$200,B11,1)</f>
        <v>21</v>
      </c>
      <c r="D11" s="4">
        <f>INDEX('妖怪リスト'!E$2:E$200,$B11,1)</f>
        <v>8817</v>
      </c>
      <c r="E11" s="4">
        <f>INDEX('妖怪リスト'!F$2:F$200,$B11,1)</f>
        <v>7090</v>
      </c>
      <c r="F11" s="4">
        <f>IF(INDEX('妖怪リスト'!G$2:G$200,$B11,1)&gt;0,INDEX('妖怪リスト'!G$2:G$200,$B11,1),"")</f>
        <v>6</v>
      </c>
      <c r="G11" s="4">
        <f>IF(INDEX('妖怪リスト'!H$2:H$200,$B11,1)&gt;0,INDEX('妖怪リスト'!H$2:H$200,$B11,1),"")</f>
      </c>
      <c r="H11" s="4">
        <f>IF(INDEX('妖怪リスト'!I$2:I$200,$B11,1)&gt;0,INDEX('妖怪リスト'!I$2:I$200,$B11,1),"")</f>
      </c>
      <c r="I11" s="4">
        <f>IF(INDEX('妖怪リスト'!J$2:J$200,$B11,1)&gt;0,INDEX('妖怪リスト'!J$2:J$200,$B11,1),"")</f>
      </c>
      <c r="J11" s="4">
        <f>IF(INDEX('妖怪リスト'!K$2:K$200,$B11,1)&gt;0,INDEX('妖怪リスト'!K$2:K$200,$B11,1),"")</f>
      </c>
      <c r="K11" s="4">
        <f>IF(INDEX('妖怪リスト'!L$2:L$200,$B11,1)&gt;0,INDEX('妖怪リスト'!L$2:L$200,$B11,1),"")</f>
      </c>
    </row>
    <row r="12" spans="3:11" ht="12.75">
      <c r="C12" s="16"/>
      <c r="D12" s="16"/>
      <c r="E12" s="16"/>
      <c r="F12" s="16"/>
      <c r="G12" s="16"/>
      <c r="H12" s="16"/>
      <c r="I12" s="16"/>
      <c r="J12" s="16"/>
      <c r="K12" s="16"/>
    </row>
    <row r="13" spans="1:11" ht="12.75">
      <c r="A13" s="10" t="s">
        <v>114</v>
      </c>
      <c r="C13" s="4">
        <f>SUM(C2:C11)</f>
        <v>195</v>
      </c>
      <c r="D13" s="4">
        <f>SUM(D2:D11)</f>
        <v>73465</v>
      </c>
      <c r="E13" s="4">
        <f>SUM(E2:E11)</f>
        <v>68979</v>
      </c>
      <c r="F13" s="4">
        <f>SUM(F2:F11)</f>
        <v>13</v>
      </c>
      <c r="G13" s="4">
        <f>SUM(G2:G11)</f>
        <v>13</v>
      </c>
      <c r="H13" s="4">
        <f>SUM(H2:H11)</f>
        <v>14</v>
      </c>
      <c r="I13" s="4">
        <f>SUM(I2:I11)</f>
        <v>11</v>
      </c>
      <c r="J13" s="4">
        <f>SUM(J2:J11)</f>
        <v>14</v>
      </c>
      <c r="K13" s="4">
        <f>SUM(K2:K11)</f>
        <v>0</v>
      </c>
    </row>
    <row r="15" spans="3:12" ht="12.75">
      <c r="C15" s="4" t="s">
        <v>115</v>
      </c>
      <c r="D15" s="4" t="s">
        <v>92</v>
      </c>
      <c r="E15" s="4" t="s">
        <v>93</v>
      </c>
      <c r="F15" s="4">
        <f>F13</f>
        <v>13</v>
      </c>
      <c r="G15" s="4">
        <f>G13</f>
        <v>13</v>
      </c>
      <c r="H15" s="4">
        <f>H13</f>
        <v>14</v>
      </c>
      <c r="I15" s="4">
        <f>I13</f>
        <v>11</v>
      </c>
      <c r="J15" s="4">
        <f>J13</f>
        <v>14</v>
      </c>
      <c r="K15" s="4">
        <f>K13</f>
        <v>0</v>
      </c>
      <c r="L15" s="4" t="s">
        <v>116</v>
      </c>
    </row>
    <row r="16" spans="1:11" ht="12.75">
      <c r="A16" s="4" t="str">
        <f>'連携'!A2</f>
        <v>森羅万象ノ理</v>
      </c>
      <c r="C16" s="4">
        <f>IF(AND(F15&gt;='連携'!D2,G15&gt;='連携'!E2,H15&gt;='連携'!F2,I15&gt;='連携'!G2,J15&gt;='連携'!H2),1,0)</f>
        <v>1</v>
      </c>
      <c r="D16" s="4">
        <f>IF(AND($C16=1,'連携'!B2&gt;0),'連携'!B2,"")</f>
        <v>25</v>
      </c>
      <c r="E16" s="4">
        <f>IF(AND($C16=1,'連携'!C2&gt;0),'連携'!C2,"")</f>
      </c>
      <c r="F16" s="4">
        <f>F15-($C16*'連携'!D2)</f>
        <v>5</v>
      </c>
      <c r="G16" s="4">
        <f>G15-($C16*'連携'!E2)</f>
        <v>5</v>
      </c>
      <c r="H16" s="4">
        <f>H15-($C16*'連携'!F2)</f>
        <v>6</v>
      </c>
      <c r="I16" s="4">
        <f>I15-($C16*'連携'!G2)</f>
        <v>3</v>
      </c>
      <c r="J16" s="4">
        <f>J15-($C16*'連携'!H2)</f>
        <v>6</v>
      </c>
      <c r="K16" s="4">
        <f>K15-($C16*'連携'!I2)</f>
        <v>0</v>
      </c>
    </row>
    <row r="17" spans="1:11" ht="12.75">
      <c r="A17" s="4" t="str">
        <f>'連携'!A3</f>
        <v>四季繚乱之極</v>
      </c>
      <c r="C17" s="4">
        <f>IF(AND(F16&gt;='連携'!D3,G16&gt;='連携'!E3,H16&gt;='連携'!F3,I16&gt;='連携'!G3,J16&gt;='連携'!H3),1,0)</f>
        <v>0</v>
      </c>
      <c r="D17" s="4">
        <f>IF(AND($C17=1,'連携'!B3&gt;0),'連携'!B3,"")</f>
      </c>
      <c r="E17" s="4">
        <f>IF(AND($C17=1,'連携'!C3&gt;0),'連携'!C3,"")</f>
      </c>
      <c r="F17" s="4">
        <f>F16-($C17*'連携'!D3)</f>
        <v>5</v>
      </c>
      <c r="G17" s="4">
        <f>G16-($C17*'連携'!E3)</f>
        <v>5</v>
      </c>
      <c r="H17" s="4">
        <f>H16-($C17*'連携'!F3)</f>
        <v>6</v>
      </c>
      <c r="I17" s="4">
        <f>I16-($C17*'連携'!G3)</f>
        <v>3</v>
      </c>
      <c r="J17" s="4">
        <f>J16-($C17*'連携'!H3)</f>
        <v>6</v>
      </c>
      <c r="K17" s="4">
        <f>K16-($C17*'連携'!I3)</f>
        <v>0</v>
      </c>
    </row>
    <row r="18" spans="1:11" ht="12.75">
      <c r="A18" s="4" t="str">
        <f>'連携'!A4</f>
        <v>四季満来之極</v>
      </c>
      <c r="C18" s="4">
        <f>IF(AND(F17&gt;='連携'!D4,G17&gt;='連携'!E4,H17&gt;='連携'!F4,I17&gt;='連携'!G4,J17&gt;='連携'!H4),1,0)</f>
        <v>0</v>
      </c>
      <c r="D18" s="4">
        <f>IF(AND($C18=1,'連携'!B4&gt;0),'連携'!B4,"")</f>
      </c>
      <c r="E18" s="4">
        <f>IF(AND($C18=1,'連携'!C4&gt;0),'連携'!C4,"")</f>
      </c>
      <c r="F18" s="4">
        <f>F17-($C18*'連携'!D4)</f>
        <v>5</v>
      </c>
      <c r="G18" s="4">
        <f>G17-($C18*'連携'!E4)</f>
        <v>5</v>
      </c>
      <c r="H18" s="4">
        <f>H17-($C18*'連携'!F4)</f>
        <v>6</v>
      </c>
      <c r="I18" s="4">
        <f>I17-($C18*'連携'!G4)</f>
        <v>3</v>
      </c>
      <c r="J18" s="4">
        <f>J17-($C18*'連携'!H4)</f>
        <v>6</v>
      </c>
      <c r="K18" s="4">
        <f>K17-($C18*'連携'!I4)</f>
        <v>0</v>
      </c>
    </row>
    <row r="19" spans="1:11" ht="12.75">
      <c r="A19" s="4" t="str">
        <f>'連携'!A5</f>
        <v>雅夏ノ祭</v>
      </c>
      <c r="C19" s="4">
        <f>IF(AND(F18&gt;='連携'!D5,G18&gt;='連携'!E5,H18&gt;='連携'!F5,I18&gt;='連携'!G5,J18&gt;='連携'!H5),1,0)</f>
        <v>1</v>
      </c>
      <c r="D19" s="4">
        <f>IF(AND($C19=1,'連携'!B5&gt;0),'連携'!B5,"")</f>
      </c>
      <c r="E19" s="4">
        <f>IF(AND($C19=1,'連携'!C5&gt;0),'連携'!C5,"")</f>
        <v>10</v>
      </c>
      <c r="F19" s="4">
        <f>F18-($C19*'連携'!D5)</f>
        <v>1</v>
      </c>
      <c r="G19" s="4">
        <f>G18-($C19*'連携'!E5)</f>
        <v>5</v>
      </c>
      <c r="H19" s="4">
        <f>H18-($C19*'連携'!F5)</f>
        <v>3</v>
      </c>
      <c r="I19" s="4">
        <f>I18-($C19*'連携'!G5)</f>
        <v>0</v>
      </c>
      <c r="J19" s="4">
        <f>J18-($C19*'連携'!H5)</f>
        <v>6</v>
      </c>
      <c r="K19" s="4">
        <f>K18-($C19*'連携'!I5)</f>
        <v>0</v>
      </c>
    </row>
    <row r="20" spans="1:11" ht="12.75">
      <c r="A20" s="4" t="str">
        <f>'連携'!A6</f>
        <v>宝春ノ歌</v>
      </c>
      <c r="C20" s="4">
        <f>IF(AND(F19&gt;='連携'!D6,G19&gt;='連携'!E6,H19&gt;='連携'!F6,I19&gt;='連携'!G6,J19&gt;='連携'!H6),1,0)</f>
        <v>0</v>
      </c>
      <c r="D20" s="4">
        <f>IF(AND($C20=1,'連携'!B6&gt;0),'連携'!B6,"")</f>
      </c>
      <c r="E20" s="4">
        <f>IF(AND($C20=1,'連携'!C6&gt;0),'連携'!C6,"")</f>
      </c>
      <c r="F20" s="4">
        <f>F19-($C20*'連携'!D6)</f>
        <v>1</v>
      </c>
      <c r="G20" s="4">
        <f>G19-($C20*'連携'!E6)</f>
        <v>5</v>
      </c>
      <c r="H20" s="4">
        <f>H19-($C20*'連携'!F6)</f>
        <v>3</v>
      </c>
      <c r="I20" s="4">
        <f>I19-($C20*'連携'!G6)</f>
        <v>0</v>
      </c>
      <c r="J20" s="4">
        <f>J19-($C20*'連携'!H6)</f>
        <v>6</v>
      </c>
      <c r="K20" s="4">
        <f>K19-($C20*'連携'!I6)</f>
        <v>0</v>
      </c>
    </row>
    <row r="21" spans="1:11" ht="12.75">
      <c r="A21" s="4" t="str">
        <f>'連携'!A7</f>
        <v>深秋ノ訪</v>
      </c>
      <c r="C21" s="4">
        <f>IF(AND(F20&gt;='連携'!D7,G20&gt;='連携'!E7,H20&gt;='連携'!F7,I20&gt;='連携'!G7,J20&gt;='連携'!H7),1,0)</f>
        <v>0</v>
      </c>
      <c r="D21" s="4">
        <f>IF(AND($C21=1,'連携'!B7&gt;0),'連携'!B7,"")</f>
      </c>
      <c r="E21" s="4">
        <f>IF(AND($C21=1,'連携'!C7&gt;0),'連携'!C7,"")</f>
      </c>
      <c r="F21" s="4">
        <f>F20-($C21*'連携'!D7)</f>
        <v>1</v>
      </c>
      <c r="G21" s="4">
        <f>G20-($C21*'連携'!E7)</f>
        <v>5</v>
      </c>
      <c r="H21" s="4">
        <f>H20-($C21*'連携'!F7)</f>
        <v>3</v>
      </c>
      <c r="I21" s="4">
        <f>I20-($C21*'連携'!G7)</f>
        <v>0</v>
      </c>
      <c r="J21" s="4">
        <f>J20-($C21*'連携'!H7)</f>
        <v>6</v>
      </c>
      <c r="K21" s="4">
        <f>K20-($C21*'連携'!I7)</f>
        <v>0</v>
      </c>
    </row>
    <row r="22" spans="1:11" ht="12.75">
      <c r="A22" s="4" t="str">
        <f>'連携'!A8</f>
        <v>静冬ノ籠</v>
      </c>
      <c r="C22" s="4">
        <f>IF(AND(F21&gt;='連携'!D8,G21&gt;='連携'!E8,H21&gt;='連携'!F8,I21&gt;='連携'!G8,J21&gt;='連携'!H8),1,0)</f>
        <v>1</v>
      </c>
      <c r="D22" s="4">
        <f>IF(AND($C22=1,'連携'!B8&gt;0),'連携'!B8,"")</f>
        <v>10</v>
      </c>
      <c r="E22" s="4">
        <f>IF(AND($C22=1,'連携'!C8&gt;0),'連携'!C8,"")</f>
      </c>
      <c r="F22" s="4">
        <f>F21-($C22*'連携'!D8)</f>
        <v>1</v>
      </c>
      <c r="G22" s="4">
        <f>G21-($C22*'連携'!E8)</f>
        <v>1</v>
      </c>
      <c r="H22" s="4">
        <f>H21-($C22*'連携'!F8)</f>
        <v>0</v>
      </c>
      <c r="I22" s="4">
        <f>I21-($C22*'連携'!G8)</f>
        <v>0</v>
      </c>
      <c r="J22" s="4">
        <f>J21-($C22*'連携'!H8)</f>
        <v>3</v>
      </c>
      <c r="K22" s="4">
        <f>K21-($C22*'連携'!I8)</f>
        <v>0</v>
      </c>
    </row>
    <row r="37" spans="4:11" ht="12.75">
      <c r="D37" s="16" t="s">
        <v>92</v>
      </c>
      <c r="E37" s="16" t="s">
        <v>93</v>
      </c>
      <c r="F37" s="17"/>
      <c r="G37" s="17"/>
      <c r="H37" s="17"/>
      <c r="I37" s="17"/>
      <c r="J37" s="17"/>
      <c r="K37" s="17"/>
    </row>
    <row r="38" spans="1:5" ht="12.75">
      <c r="A38" s="10" t="s">
        <v>117</v>
      </c>
      <c r="B38" s="10"/>
      <c r="C38" s="10"/>
      <c r="D38" s="4">
        <f>SUM(D16:D35)</f>
        <v>35</v>
      </c>
      <c r="E38" s="4">
        <f>SUM(E16:E35)</f>
        <v>10</v>
      </c>
    </row>
  </sheetData>
  <sheetProtection selectLockedCells="1" selectUnlockedCells="1"/>
  <mergeCells count="1">
    <mergeCell ref="A38:C38"/>
  </mergeCells>
  <dataValidations count="3">
    <dataValidation type="list" operator="equal" allowBlank="1" showErrorMessage="1" sqref="A2">
      <formula1>妖怪リスト!$B$2:$B$200</formula1>
    </dataValidation>
    <dataValidation type="list" operator="equal" allowBlank="1" showErrorMessage="1" sqref="A3">
      <formula1>妖怪リスト!$B$2:$B$200</formula1>
    </dataValidation>
    <dataValidation type="list" operator="equal" allowBlank="1" showErrorMessage="1" sqref="A4:A11">
      <formula1>妖怪リスト!$B$2:$B$200</formula1>
    </dataValidation>
  </dataValidations>
  <printOptions/>
  <pageMargins left="0.7875" right="0.7875" top="1.025" bottom="1.025" header="0.7875" footer="0.7875"/>
  <pageSetup horizontalDpi="300" verticalDpi="300" orientation="portrait" paperSize="9" scale="93"/>
  <headerFooter alignWithMargins="0">
    <oddHeader>&amp;C&amp;"Arial,標準"&amp;A</oddHeader>
    <oddFooter>&amp;C&amp;"Arial,標準"ページ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2013-08-31T03:24:34Z</dcterms:created>
  <dcterms:modified xsi:type="dcterms:W3CDTF">2013-10-06T13:26:12Z</dcterms:modified>
  <cp:category/>
  <cp:version/>
  <cp:contentType/>
  <cp:contentStatus/>
  <cp:revision>66</cp:revision>
</cp:coreProperties>
</file>